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18" documentId="120_S{2AC9BD13-BADA-5192-A53E-5A8FF88502F6}" xr6:coauthVersionLast="47" xr6:coauthVersionMax="47" xr10:uidLastSave="{E96E6814-96BA-40FE-B2CE-E3F63C893784}"/>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<sst xmlns="http://schemas.openxmlformats.org/spreadsheetml/2006/main" count="180289" uniqueCount="39129">
  <si>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</si>
  <si>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</si>
  <si>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</si>
  <si>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</si>
  <si>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</si>
  <si>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</si>
  <si>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</si>
  <si>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</si>
  <si>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</si>
  <si>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</si>
  <si>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</si>
  <si>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</si>
  <si>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</si>
  <si>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</si>
  <si>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</si>
  <si>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</si>
  <si>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</si>
  <si>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</si>
  <si>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</si>
  <si>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</si>
  <si>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</si>
  <si>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</si>
  <si>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</si>
  <si>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</si>
  <si>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</si>
  <si>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</si>
  <si>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</si>
  <si>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</si>
  <si>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</si>
  <si>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</si>
  <si>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</si>
  <si>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</si>
  <si>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</si>
  <si>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</si>
  <si>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</si>
  <si>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</si>
  <si>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</si>
  <si>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</si>
  <si>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</si>
  <si>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</si>
  <si>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</si>
  <si>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</si>
  <si>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</si>
  <si>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</si>
  <si>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</si>
  <si>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</si>
  <si>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</si>
  <si>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</si>
  <si>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</si>
  <si>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</si>
  <si>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</si>
  <si>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</si>
  <si>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</si>
  <si>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</si>
  <si>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</si>
  <si>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</si>
  <si>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</si>
  <si>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</si>
  <si>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</si>
  <si>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</si>
  <si>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</si>
  <si>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</si>
  <si>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</si>
  <si>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</si>
  <si>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</si>
  <si>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</si>
  <si>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</si>
  <si>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</si>
  <si>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</si>
  <si>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</si>
  <si>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</si>
  <si>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</si>
  <si>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</si>
  <si>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</si>
  <si>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</si>
  <si>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</si>
  <si>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</si>
  <si>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</si>
  <si>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</si>
  <si>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</si>
  <si>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</si>
  <si>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</si>
  <si>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</si>
  <si>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</si>
  <si>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</si>
  <si>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</si>
  <si>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</si>
  <si>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</si>
  <si>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</si>
  <si>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</si>
  <si>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</si>
  <si>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</si>
  <si>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</si>
  <si>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</si>
  <si>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</si>
  <si>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</si>
  <si>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</si>
  <si>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</si>
  <si>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</si>
  <si>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</si>
  <si>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</si>
  <si>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</si>
  <si>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</si>
  <si>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</si>
  <si>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</si>
  <si>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</si>
  <si>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</si>
  <si>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</si>
  <si>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</si>
  <si>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</si>
  <si>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</si>
  <si>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</si>
  <si>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</si>
  <si>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</si>
  <si>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</si>
  <si>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</si>
  <si>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</si>
  <si>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</si>
  <si>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</si>
  <si>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</si>
  <si>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</si>
  <si>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</si>
  <si>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</si>
  <si>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</si>
  <si>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</si>
  <si>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</si>
  <si>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</si>
  <si>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</si>
  <si>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</si>
  <si>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</si>
  <si>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</si>
  <si>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</si>
  <si>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</si>
  <si>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</si>
  <si>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</si>
  <si>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</si>
  <si>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</si>
  <si>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</si>
  <si>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</si>
  <si>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</si>
  <si>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</si>
  <si>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</si>
  <si>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</si>
  <si>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</si>
  <si>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</si>
  <si>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</si>
  <si>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</si>
  <si>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</si>
  <si>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</si>
  <si>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</si>
  <si>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</si>
  <si>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</si>
  <si>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</si>
  <si>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</si>
  <si>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</si>
  <si>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</si>
  <si>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</si>
  <si>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</si>
  <si>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</si>
  <si>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</si>
  <si>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</si>
  <si>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</si>
  <si>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</si>
  <si>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</si>
  <si>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</si>
  <si>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</si>
  <si>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</si>
  <si>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</si>
  <si>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</si>
  <si>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</si>
  <si>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</si>
  <si>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</si>
  <si>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</si>
  <si>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</si>
  <si>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</si>
  <si>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</si>
  <si>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</si>
  <si>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</si>
  <si>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</si>
  <si>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</si>
  <si>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</si>
  <si>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</si>
  <si>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</si>
  <si>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</si>
  <si>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</si>
  <si>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</si>
  <si>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</si>
  <si>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</si>
  <si>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</si>
  <si>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</si>
  <si>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</si>
  <si>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</si>
  <si>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</si>
  <si>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</si>
  <si>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</si>
  <si>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</si>
  <si>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</si>
  <si>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</si>
  <si>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</si>
  <si>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</si>
  <si>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</si>
  <si>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</si>
  <si>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</si>
  <si>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</si>
  <si>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</si>
  <si>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</si>
  <si>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</si>
  <si>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</si>
  <si>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</si>
  <si>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</si>
  <si>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</si>
  <si>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</si>
  <si>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</si>
  <si>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</si>
  <si>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</si>
  <si>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</si>
  <si>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</si>
  <si>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</si>
  <si>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</si>
  <si>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</si>
  <si>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</si>
  <si>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</si>
  <si>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</si>
  <si>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</si>
  <si>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</si>
  <si>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</si>
  <si>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</si>
  <si>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</si>
  <si>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</si>
  <si>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</si>
  <si>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</si>
  <si>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</si>
  <si>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</si>
  <si>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</si>
  <si>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</si>
  <si>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</si>
  <si>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</si>
  <si>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</si>
  <si>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</si>
  <si>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</si>
  <si>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</si>
  <si>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</si>
  <si>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</si>
  <si>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</si>
  <si>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</si>
  <si>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</si>
  <si>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</si>
  <si>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</si>
  <si>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</si>
  <si>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</si>
  <si>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</si>
  <si>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</si>
  <si>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</si>
  <si>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</si>
  <si>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</si>
  <si>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</si>
  <si>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</si>
  <si>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</si>
  <si>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</si>
  <si>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</si>
  <si>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</si>
  <si>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</si>
  <si>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</si>
  <si>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</si>
  <si>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</si>
  <si>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</si>
  <si>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</si>
  <si>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</si>
  <si>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</si>
  <si>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</si>
  <si>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</si>
  <si>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</si>
  <si>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</si>
  <si>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</si>
  <si>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</si>
  <si>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</si>
  <si>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</si>
  <si>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</si>
  <si>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</si>
  <si>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</si>
  <si>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</si>
  <si>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</si>
  <si>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</si>
  <si>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</si>
  <si>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</si>
  <si>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</si>
  <si>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</si>
  <si>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</si>
  <si>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</si>
  <si>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</si>
  <si>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</si>
  <si>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</si>
  <si>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</si>
  <si>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</si>
  <si>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</si>
  <si>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</si>
  <si>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</si>
  <si>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</si>
  <si>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</si>
  <si>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</si>
  <si>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</si>
  <si>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</si>
  <si>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</si>
  <si>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</si>
  <si>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</si>
  <si>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</si>
  <si>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</si>
  <si>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</si>
  <si>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</si>
  <si>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</si>
  <si>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</si>
  <si>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</si>
  <si>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</si>
  <si>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</si>
  <si>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</si>
  <si>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</si>
  <si>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</si>
  <si>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</si>
  <si>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</si>
  <si>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</si>
  <si>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</si>
  <si>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</si>
  <si>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</si>
  <si>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</si>
  <si>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</si>
  <si>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</si>
  <si>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</si>
  <si>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</si>
  <si>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</si>
  <si>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</si>
  <si>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</si>
  <si>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</si>
  <si>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</si>
  <si>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</si>
  <si>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</si>
  <si>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</si>
  <si>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</si>
  <si>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</si>
  <si>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</si>
  <si>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</si>
  <si>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</si>
  <si>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</si>
  <si>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</si>
  <si>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</si>
  <si>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</si>
  <si>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</si>
  <si>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</si>
  <si>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</si>
  <si>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</si>
  <si>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</si>
  <si>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</si>
  <si>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</si>
  <si>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</si>
  <si>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</si>
  <si>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</si>
  <si>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</si>
  <si>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</si>
  <si>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</si>
  <si>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</si>
  <si>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</si>
  <si>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</si>
  <si>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</si>
  <si>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</si>
  <si>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</si>
  <si>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</si>
  <si>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</si>
  <si>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</si>
  <si>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</si>
  <si>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</si>
  <si>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</si>
  <si>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</si>
  <si>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</si>
  <si>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</si>
  <si>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</si>
  <si>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</si>
  <si>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</si>
  <si>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</si>
  <si>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</si>
  <si>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</si>
  <si>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</si>
  <si>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</si>
  <si>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</si>
  <si>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</si>
  <si>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</si>
  <si>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</si>
  <si>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</si>
  <si>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</si>
  <si>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</si>
  <si>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</si>
  <si>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</si>
  <si>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</si>
  <si>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</si>
  <si>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</si>
  <si>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</si>
  <si>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</si>
  <si>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</si>
  <si>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</si>
  <si>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</si>
  <si>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</si>
  <si>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</si>
  <si>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</si>
  <si>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</si>
  <si>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</si>
  <si>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</si>
  <si>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</si>
  <si>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</si>
  <si>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</si>
  <si>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</si>
  <si>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</si>
  <si>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</si>
  <si>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</si>
  <si>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</si>
  <si>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</si>
  <si>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</si>
  <si>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</si>
  <si>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</si>
  <si>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</si>
  <si>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</si>
  <si>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</si>
  <si>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</si>
  <si>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</si>
  <si>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</si>
  <si>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</si>
  <si>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</si>
  <si>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</si>
  <si>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</si>
  <si>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</si>
  <si>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</si>
  <si>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</si>
  <si>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</si>
  <si>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</si>
  <si>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</si>
  <si>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</si>
  <si>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</si>
  <si>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</si>
  <si>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</si>
  <si>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</si>
  <si>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</si>
  <si>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</si>
  <si>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</si>
  <si>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</si>
  <si>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</si>
  <si>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</si>
  <si>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</si>
  <si>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</si>
  <si>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</si>
  <si>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</si>
  <si>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</si>
  <si>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</si>
  <si>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</si>
  <si>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</si>
  <si>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</si>
  <si>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</si>
  <si>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</si>
  <si>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</si>
  <si>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</si>
  <si>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</si>
  <si>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</si>
  <si>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</si>
  <si>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</si>
  <si>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</si>
  <si>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</si>
  <si>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</si>
  <si>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</si>
  <si>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</si>
  <si>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</si>
  <si>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</si>
  <si>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</si>
  <si>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</si>
  <si>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</si>
  <si>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</si>
  <si>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</si>
  <si>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</si>
  <si>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</si>
  <si>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</si>
  <si>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</si>
  <si>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</si>
  <si>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</si>
  <si>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</si>
  <si>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</si>
  <si>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</si>
  <si>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</si>
  <si>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</si>
  <si>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</si>
  <si>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</si>
  <si>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</si>
  <si>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</si>
  <si>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</si>
  <si>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</si>
  <si>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</si>
  <si>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</si>
  <si>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</si>
  <si>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</si>
  <si>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</si>
  <si>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</si>
  <si>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</si>
  <si>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</si>
  <si>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</si>
  <si>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</si>
  <si>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</si>
  <si>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</si>
  <si>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</si>
  <si>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</si>
  <si>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</si>
  <si>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</si>
  <si>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</si>
  <si>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</si>
  <si>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</si>
  <si>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</si>
  <si>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</si>
  <si>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</si>
  <si>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</si>
  <si>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</si>
  <si>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</si>
  <si>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</si>
  <si>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</si>
  <si>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</si>
  <si>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</si>
  <si>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</si>
  <si>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</si>
  <si>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</si>
  <si>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</si>
  <si>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</si>
  <si>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</si>
  <si>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</si>
  <si>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</si>
  <si>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</si>
  <si>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</si>
  <si>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</si>
  <si>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</si>
  <si>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</si>
  <si>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</si>
  <si>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</si>
  <si>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</si>
  <si>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</si>
  <si>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</si>
  <si>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</si>
  <si>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</si>
  <si>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</si>
  <si>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</si>
  <si>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</si>
  <si>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</si>
  <si>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</si>
  <si>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</si>
  <si>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</si>
  <si>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</si>
  <si>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</si>
  <si>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</si>
  <si>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</si>
  <si>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</si>
  <si>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</si>
  <si>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</si>
  <si>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</si>
  <si>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</si>
  <si>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</si>
  <si>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</si>
  <si>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</si>
  <si>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</si>
  <si>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</si>
  <si>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</si>
  <si>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</si>
  <si>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</si>
  <si>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</si>
  <si>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</si>
  <si>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</si>
  <si>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</si>
  <si>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</si>
  <si>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</si>
  <si>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</si>
  <si>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</si>
  <si>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</si>
  <si>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</si>
  <si>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</si>
  <si>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</si>
  <si>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</si>
  <si>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</si>
  <si>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</si>
  <si>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</si>
  <si>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</si>
  <si>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</si>
  <si>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</si>
  <si>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</si>
  <si>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</si>
  <si>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</si>
  <si>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</si>
  <si>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</si>
  <si>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</si>
  <si>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</si>
  <si>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</si>
  <si>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</si>
  <si>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</si>
  <si>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</si>
  <si>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</si>
  <si>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</si>
  <si>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</si>
  <si>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</si>
  <si>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</si>
  <si>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</si>
  <si>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</si>
  <si>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</si>
  <si>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</si>
  <si>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</si>
  <si>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</si>
  <si>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</si>
  <si>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</si>
  <si>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</si>
  <si>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</si>
  <si>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</si>
  <si>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</si>
  <si>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</si>
  <si>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</si>
  <si>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</si>
  <si>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</si>
  <si>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</si>
  <si>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</si>
  <si>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</si>
  <si>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</si>
  <si>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</si>
  <si>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</si>
  <si>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</si>
  <si>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</si>
  <si>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</si>
  <si>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</si>
  <si>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</si>
  <si>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</si>
  <si>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</si>
  <si>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</si>
  <si>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</si>
  <si>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</si>
  <si>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</si>
  <si>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</si>
  <si>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</si>
  <si>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</si>
  <si>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</si>
  <si>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</si>
  <si>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</si>
  <si>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</si>
  <si>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</si>
  <si>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</si>
  <si>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</si>
  <si>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</si>
  <si>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</si>
  <si>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</si>
  <si>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</si>
  <si>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</si>
  <si>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</si>
  <si>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</si>
  <si>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</si>
  <si>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</si>
  <si>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</si>
  <si>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</si>
  <si>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</si>
  <si>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</si>
  <si>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</si>
  <si>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</si>
  <si>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</si>
  <si>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</si>
  <si>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</si>
  <si>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</si>
  <si>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</si>
  <si>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</si>
  <si>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</si>
  <si>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</si>
  <si>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</si>
  <si>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</si>
  <si>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</si>
  <si>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</si>
  <si>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</si>
  <si>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</si>
  <si>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</si>
  <si>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</si>
  <si>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</si>
  <si>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</si>
  <si>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</si>
  <si>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</si>
  <si>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</si>
  <si>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</si>
  <si>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</si>
  <si>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</si>
  <si>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</si>
  <si>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</si>
  <si>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</si>
  <si>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</si>
  <si>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</si>
  <si>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</si>
  <si>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</si>
  <si>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</si>
  <si>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</si>
  <si>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</si>
  <si>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</si>
  <si>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</si>
  <si>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</si>
  <si>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</si>
  <si>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</si>
  <si>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</si>
  <si>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</si>
  <si>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</si>
  <si>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</si>
  <si>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</si>
  <si>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</si>
  <si>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</si>
  <si>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</si>
  <si>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</si>
  <si>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</si>
  <si>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</si>
  <si>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</si>
  <si>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</si>
  <si>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</si>
  <si>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</si>
  <si>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</si>
  <si>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</si>
  <si>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</si>
  <si>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</si>
  <si>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</si>
  <si>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</si>
  <si>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</si>
  <si>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</si>
  <si>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</si>
  <si>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</si>
  <si>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</si>
  <si>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</si>
  <si>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</si>
  <si>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</si>
  <si>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</si>
  <si>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</si>
  <si>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</si>
  <si>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</si>
  <si>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</si>
  <si>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</si>
  <si>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</si>
  <si>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</si>
  <si>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</si>
  <si>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</si>
  <si>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</si>
  <si>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</si>
  <si>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</si>
  <si>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</si>
  <si>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</si>
  <si>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</si>
  <si>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</si>
  <si>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</si>
  <si>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</si>
  <si>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</si>
  <si>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</si>
  <si>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</si>
  <si>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</si>
  <si>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</si>
  <si>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</si>
  <si>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</si>
  <si>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</si>
  <si>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</si>
  <si>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</si>
  <si>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</si>
  <si>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</si>
  <si>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</si>
  <si>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</si>
  <si>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</si>
  <si>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</si>
  <si>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</si>
  <si>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</si>
  <si>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</si>
  <si>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</si>
  <si>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</si>
  <si>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</si>
  <si>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</si>
  <si>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</si>
  <si>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</si>
  <si>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</si>
  <si>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</si>
  <si>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</si>
  <si>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</si>
  <si>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</si>
  <si>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</si>
  <si>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</si>
  <si>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</si>
  <si>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</si>
  <si>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</si>
  <si>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</si>
  <si>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</si>
  <si>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</si>
  <si>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</si>
  <si>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</si>
  <si>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</si>
  <si>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</si>
  <si>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</si>
  <si>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</si>
  <si>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</si>
  <si>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</si>
  <si>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</si>
  <si>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</si>
  <si>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</si>
  <si>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</si>
  <si>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</si>
  <si>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</si>
  <si>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</si>
  <si>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</si>
  <si>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</si>
  <si>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</si>
  <si>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</si>
  <si>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</si>
  <si>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</si>
  <si>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</si>
  <si>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</si>
  <si>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</si>
  <si>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</si>
  <si>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</si>
  <si>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</si>
  <si>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</si>
  <si>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</si>
  <si>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</si>
  <si>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</si>
  <si>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</si>
  <si>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</si>
  <si>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</si>
  <si>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</si>
  <si>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</si>
  <si>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</si>
  <si>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</si>
  <si>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</si>
  <si>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</si>
  <si>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</si>
  <si>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</si>
  <si>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</si>
  <si>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</si>
  <si>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</si>
  <si>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</si>
  <si>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</si>
  <si>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</si>
  <si>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</si>
  <si>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</si>
  <si>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</si>
  <si>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</si>
  <si>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</si>
  <si>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</si>
  <si>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</si>
  <si>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</si>
  <si>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</si>
  <si>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</si>
  <si>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</si>
  <si>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</si>
  <si>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</si>
  <si>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</si>
  <si>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</si>
  <si>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</si>
  <si>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</si>
  <si>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</si>
  <si>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</si>
  <si>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</si>
  <si>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</si>
  <si>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</si>
  <si>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</si>
  <si>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</si>
  <si>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</si>
  <si>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</si>
  <si>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</si>
  <si>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</si>
  <si>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</si>
  <si>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</si>
  <si>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</si>
  <si>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</si>
  <si>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</si>
  <si>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</si>
  <si>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</si>
  <si>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</si>
  <si>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</si>
  <si>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</si>
  <si>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</si>
  <si>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</si>
  <si>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</si>
  <si>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</si>
  <si>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</si>
  <si>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</si>
  <si>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</si>
  <si>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</si>
  <si>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</si>
  <si>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</si>
  <si>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</si>
  <si>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</si>
  <si>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</si>
  <si>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</si>
  <si>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</si>
  <si>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</si>
  <si>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</si>
  <si>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</si>
  <si>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</si>
  <si>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</si>
  <si>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</si>
  <si>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</si>
  <si>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</si>
  <si>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</si>
  <si>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</si>
  <si>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</si>
  <si>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</si>
  <si>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</si>
  <si>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</si>
  <si>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</si>
  <si>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</si>
  <si>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</si>
  <si>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</si>
  <si>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</si>
  <si>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</si>
  <si>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</si>
  <si>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</si>
  <si>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</si>
  <si>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</si>
  <si>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</si>
  <si>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</si>
  <si>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</si>
  <si>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</si>
  <si>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</si>
  <si>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</si>
  <si>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</si>
  <si>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</si>
  <si>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</si>
  <si>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</si>
  <si>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</si>
  <si>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</si>
  <si>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</si>
  <si>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</si>
  <si>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</si>
  <si>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</si>
  <si>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</si>
  <si>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</si>
  <si>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</si>
  <si>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</si>
  <si>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</si>
  <si>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</si>
  <si>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</si>
  <si>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</si>
  <si>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</si>
  <si>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</si>
  <si>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</si>
  <si>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</si>
  <si>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</si>
  <si>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</si>
  <si>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</si>
  <si>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</si>
  <si>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</si>
  <si>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</si>
  <si>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</si>
  <si>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</si>
  <si>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</si>
  <si>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</si>
  <si>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</si>
  <si>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</si>
  <si>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</si>
  <si>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</si>
  <si>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</si>
  <si>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</si>
  <si>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</si>
  <si>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</si>
  <si>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</si>
  <si>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</si>
  <si>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</si>
  <si>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</si>
  <si>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</si>
  <si>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</si>
  <si>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</si>
  <si>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</si>
  <si>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</si>
  <si>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</si>
  <si>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</si>
  <si>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</si>
  <si>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</si>
  <si>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</si>
  <si>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</si>
  <si>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</si>
  <si>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</si>
  <si>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</si>
  <si>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</si>
  <si>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</si>
  <si>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</si>
  <si>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</si>
  <si>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</si>
  <si>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</si>
  <si>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</si>
  <si>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</si>
  <si>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</si>
  <si>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</si>
  <si>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</si>
  <si>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</si>
  <si>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</si>
  <si>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</si>
  <si>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</si>
  <si>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</si>
  <si>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</si>
  <si>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</si>
  <si>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</si>
  <si>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</si>
  <si>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</si>
  <si>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</si>
  <si>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</si>
  <si>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</si>
  <si>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</si>
  <si>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</si>
  <si>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</si>
  <si>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</si>
  <si>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</si>
  <si>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</si>
  <si>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</si>
  <si>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</si>
  <si>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</si>
  <si>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</si>
  <si>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</si>
  <si>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</si>
  <si>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</si>
  <si>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</si>
  <si>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</si>
  <si>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</si>
  <si>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</si>
  <si>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</si>
  <si>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</si>
  <si>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</si>
  <si>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</si>
  <si>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</si>
  <si>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</si>
  <si>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</si>
  <si>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</si>
  <si>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</si>
  <si>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</si>
  <si>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</si>
  <si>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</si>
  <si>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</si>
  <si>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</si>
  <si>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</si>
  <si>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</si>
  <si>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</si>
  <si>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</si>
  <si>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</si>
  <si>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</si>
  <si>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</si>
  <si>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</si>
  <si>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</si>
  <si>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</si>
  <si>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</si>
  <si>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</si>
  <si>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</si>
  <si>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</si>
  <si>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</si>
  <si>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</si>
  <si>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</si>
  <si>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</si>
  <si>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</si>
  <si>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</si>
  <si>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</si>
  <si>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</si>
  <si>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</si>
  <si>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</si>
  <si>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</si>
  <si>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</si>
  <si>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</si>
  <si>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</si>
  <si>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</si>
  <si>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</si>
  <si>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</si>
  <si>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</si>
  <si>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</si>
  <si>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</si>
  <si>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</si>
  <si>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</si>
  <si>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</si>
  <si>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</si>
  <si>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</si>
  <si>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</si>
  <si>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</si>
  <si>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</si>
  <si>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</si>
  <si>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</si>
  <si>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</si>
  <si>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</si>
  <si>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</si>
  <si>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</si>
  <si>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</si>
  <si>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</si>
  <si>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</si>
  <si>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</si>
  <si>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</si>
  <si>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</si>
  <si>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</si>
  <si>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</si>
  <si>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</si>
  <si>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</si>
  <si>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</si>
  <si>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</si>
  <si>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</si>
  <si>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</si>
  <si>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</si>
  <si>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</si>
  <si>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</si>
  <si>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</si>
  <si>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</si>
  <si>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</si>
  <si>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</si>
  <si>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</si>
  <si>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</si>
  <si>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</si>
  <si>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</si>
  <si>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</si>
  <si>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</si>
  <si>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</si>
  <si>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</si>
  <si>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</si>
  <si>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</si>
  <si>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</si>
  <si>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</si>
  <si>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</si>
  <si>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</si>
  <si>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</si>
  <si>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</si>
  <si>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</si>
  <si>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</si>
  <si>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</si>
  <si>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</si>
  <si>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</si>
  <si>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</si>
  <si>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</si>
  <si>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</si>
  <si>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</si>
  <si>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</si>
  <si>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</si>
  <si>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</si>
  <si>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</si>
  <si>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</si>
  <si>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</si>
  <si>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</si>
  <si>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</si>
  <si>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</si>
  <si>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</si>
  <si>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</si>
  <si>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</si>
  <si>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</si>
  <si>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</si>
  <si>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</si>
  <si>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</si>
  <si>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</si>
  <si>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</si>
  <si>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</si>
  <si>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</si>
  <si>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</si>
  <si>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</si>
  <si>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</si>
  <si>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</si>
  <si>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</si>
  <si>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</si>
  <si>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</si>
  <si>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</si>
  <si>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</si>
  <si>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</si>
  <si>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</si>
  <si>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</si>
  <si>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</si>
  <si>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</si>
  <si>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</si>
  <si>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</si>
  <si>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</si>
  <si>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</si>
  <si>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</si>
  <si>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</si>
  <si>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</si>
  <si>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</si>
  <si>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</si>
  <si>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</si>
  <si>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</si>
  <si>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</si>
  <si>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</si>
  <si>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</si>
  <si>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</si>
  <si>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</si>
  <si>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</si>
  <si>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</si>
  <si>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</si>
  <si>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</si>
  <si>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</si>
  <si>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</si>
  <si>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</si>
  <si>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</si>
  <si>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</si>
  <si>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</si>
  <si>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</si>
  <si>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</si>
  <si>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</si>
  <si>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</si>
  <si>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</si>
  <si>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</si>
  <si>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</si>
  <si>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</si>
  <si>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</si>
  <si>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</si>
  <si>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</si>
  <si>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</si>
  <si>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</si>
  <si>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</si>
  <si>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</si>
  <si>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</si>
  <si>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</si>
  <si>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</si>
  <si>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</si>
  <si>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</si>
  <si>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</si>
  <si>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</si>
  <si>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</si>
  <si>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</si>
  <si>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</si>
  <si>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</si>
  <si>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</si>
  <si>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</si>
  <si>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</si>
  <si>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</si>
  <si>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</si>
  <si>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</si>
  <si>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</si>
  <si>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</si>
  <si>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</si>
  <si>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</si>
  <si>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</si>
  <si>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</si>
  <si>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</si>
  <si>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</si>
  <si>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</si>
  <si>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</si>
  <si>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</si>
  <si>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</si>
  <si>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</si>
  <si>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</si>
  <si>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</si>
  <si>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</si>
  <si>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</si>
  <si>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</si>
  <si>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</si>
  <si>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</si>
  <si>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</si>
  <si>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</si>
  <si>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</si>
  <si>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</si>
  <si>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</si>
  <si>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</si>
  <si>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</si>
  <si>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</si>
  <si>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</si>
  <si>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</si>
  <si>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</si>
  <si>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</si>
  <si>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</si>
  <si>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</si>
  <si>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</si>
  <si>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</si>
  <si>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</si>
  <si>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</si>
  <si>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</si>
  <si>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</si>
  <si>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</si>
  <si>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</si>
  <si>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</si>
  <si>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</si>
  <si>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</si>
  <si>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</si>
  <si>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</si>
  <si>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</si>
  <si>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</si>
  <si>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</si>
  <si>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</si>
  <si>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</si>
  <si>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</si>
  <si>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</si>
  <si>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</si>
  <si>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</si>
  <si>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</si>
  <si>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</si>
  <si>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</si>
  <si>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</si>
  <si>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</si>
  <si>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</si>
  <si>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</si>
  <si>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</si>
  <si>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</si>
  <si>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</si>
  <si>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</si>
  <si>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</si>
  <si>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</si>
  <si>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</si>
  <si>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</si>
  <si>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</si>
  <si>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</si>
  <si>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</si>
  <si>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</si>
  <si>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</si>
  <si>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</si>
  <si>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</si>
  <si>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</si>
  <si>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</si>
  <si>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</si>
  <si>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</si>
  <si>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</si>
  <si>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</si>
  <si>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</si>
  <si>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</si>
  <si>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</si>
  <si>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</si>
  <si>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</si>
  <si>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</si>
  <si>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</si>
  <si>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</si>
  <si>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</si>
  <si>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</si>
  <si>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</si>
  <si>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</si>
  <si>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</si>
  <si>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</si>
  <si>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</si>
  <si>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</si>
  <si>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</si>
  <si>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</si>
  <si>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</si>
  <si>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</si>
  <si>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</si>
  <si>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</si>
  <si>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</si>
  <si>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</si>
  <si>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</si>
  <si>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</si>
  <si>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</si>
  <si>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</si>
  <si>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</si>
  <si>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</si>
  <si>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</si>
  <si>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</si>
  <si>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</si>
  <si>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</si>
  <si>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</si>
  <si>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</si>
  <si>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</si>
  <si>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</si>
  <si>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</si>
  <si>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</si>
  <si>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</si>
  <si>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</si>
  <si>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</si>
  <si>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</si>
  <si>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</si>
  <si>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</si>
  <si>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</si>
  <si>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</si>
  <si>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</si>
  <si>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</si>
  <si>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</si>
  <si>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</si>
  <si>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</si>
  <si>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</si>
  <si>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</si>
  <si>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</si>
  <si>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</si>
  <si>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</si>
  <si>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</si>
  <si>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</si>
  <si>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</si>
  <si>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</si>
  <si>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</si>
  <si>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</si>
  <si>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</si>
  <si>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</si>
  <si>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</si>
  <si>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</si>
  <si>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</si>
  <si>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</si>
  <si>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</si>
  <si>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</si>
  <si>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</si>
  <si>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</si>
  <si>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</si>
  <si>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</si>
  <si>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</si>
  <si>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</si>
  <si>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</si>
  <si>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</si>
  <si>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</si>
  <si>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</si>
  <si>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</si>
  <si>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</si>
  <si>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</si>
  <si>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</si>
  <si>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</si>
  <si>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</si>
  <si>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</si>
  <si>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</si>
  <si>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</si>
  <si>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</si>
  <si>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</si>
  <si>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</si>
  <si>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</si>
  <si>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</si>
  <si>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</si>
  <si>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</si>
  <si>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</si>
  <si>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</si>
  <si>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</si>
  <si>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</si>
  <si>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</si>
  <si>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</si>
  <si>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</si>
  <si>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</si>
  <si>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</si>
  <si>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</si>
  <si>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</si>
  <si>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</si>
  <si>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</si>
  <si>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</si>
  <si>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</si>
  <si>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</si>
  <si>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</si>
  <si>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</si>
  <si>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</si>
  <si>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</si>
  <si>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</si>
  <si>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</si>
  <si>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</si>
  <si>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</si>
  <si>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</si>
  <si>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</si>
  <si>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</si>
  <si>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</si>
  <si>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</si>
  <si>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</si>
  <si>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</si>
  <si>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</si>
  <si>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</si>
  <si>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</si>
  <si>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</si>
  <si>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</si>
  <si>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</si>
  <si>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</si>
  <si>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</si>
  <si>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</si>
  <si>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</si>
  <si>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</si>
  <si>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</si>
  <si>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</si>
  <si>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</si>
  <si>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</si>
  <si>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</si>
  <si>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</si>
  <si>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</si>
  <si>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</si>
  <si>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</si>
  <si>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</si>
  <si>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</si>
  <si>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</si>
  <si>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</si>
  <si>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</si>
  <si>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</si>
  <si>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</si>
  <si>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</si>
  <si>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</si>
  <si>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</si>
  <si>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</si>
  <si>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</si>
  <si>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</si>
  <si>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</si>
  <si>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</si>
  <si>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</si>
  <si>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</si>
  <si>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</si>
  <si>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</si>
  <si>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</si>
  <si>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</si>
  <si>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</si>
  <si>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</si>
  <si>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</si>
  <si>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</si>
  <si>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</si>
  <si>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</si>
  <si>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</si>
  <si>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</si>
  <si>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</si>
  <si>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</si>
  <si>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</si>
  <si>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</si>
  <si>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</si>
  <si>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</si>
  <si>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</si>
  <si>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</si>
  <si>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</si>
  <si>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</si>
  <si>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</si>
  <si>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</si>
  <si>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</si>
  <si>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</si>
  <si>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</si>
  <si>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</si>
  <si>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</si>
  <si>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</si>
  <si>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</si>
  <si>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</si>
  <si>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</si>
  <si>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</si>
  <si>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</si>
  <si>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</si>
  <si>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</si>
  <si>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</si>
  <si>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</si>
  <si>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</si>
  <si>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</si>
  <si>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</si>
  <si>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</si>
  <si>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</si>
  <si>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</si>
  <si>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</si>
  <si>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</si>
  <si>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</si>
  <si>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</si>
  <si>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</si>
  <si>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</si>
  <si>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</si>
  <si>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</si>
  <si>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</si>
  <si>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</si>
  <si>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</si>
  <si>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</si>
  <si>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</si>
  <si>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</si>
  <si>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</si>
  <si>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</si>
  <si>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</si>
  <si>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</si>
  <si>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</si>
  <si>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</si>
  <si>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</si>
  <si>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</si>
  <si>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</si>
  <si>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</si>
  <si>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</si>
  <si>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</si>
  <si>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</si>
  <si>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</si>
  <si>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</si>
  <si>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</si>
  <si>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</si>
  <si>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</si>
  <si>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</si>
  <si>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</si>
  <si>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</si>
  <si>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</si>
  <si>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</si>
  <si>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</si>
  <si>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</si>
  <si>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</si>
  <si>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</si>
  <si>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</si>
  <si>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</si>
  <si>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</si>
  <si>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</si>
  <si>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</si>
  <si>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</si>
  <si>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</si>
  <si>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</si>
  <si>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</si>
  <si>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</si>
  <si>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</si>
  <si>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</si>
  <si>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</si>
  <si>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</si>
  <si>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</si>
  <si>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</si>
  <si>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</si>
  <si>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</si>
  <si>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</si>
  <si>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</si>
  <si>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</si>
  <si>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</si>
  <si>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</si>
  <si>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</si>
  <si>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</si>
  <si>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</si>
  <si>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</si>
  <si>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</si>
  <si>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</si>
  <si>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</si>
  <si>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</si>
  <si>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</si>
  <si>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</si>
  <si>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</si>
  <si>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</si>
  <si>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</si>
  <si>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</si>
  <si>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</si>
  <si>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</si>
  <si>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</si>
  <si>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</si>
  <si>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</si>
  <si>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</si>
  <si>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</si>
  <si>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</si>
  <si>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</si>
  <si>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</si>
  <si>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</si>
  <si>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</si>
  <si>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</si>
  <si>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</si>
  <si>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</si>
  <si>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</si>
  <si>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</si>
  <si>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</si>
  <si>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</si>
  <si>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</si>
  <si>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</si>
  <si>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</si>
  <si>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</si>
  <si>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</si>
  <si>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</si>
  <si>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</si>
  <si>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</si>
  <si>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</si>
  <si>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</si>
  <si>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</si>
  <si>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</si>
  <si>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</si>
  <si>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</si>
  <si>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</si>
  <si>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</si>
  <si>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</si>
  <si>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</si>
  <si>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</si>
  <si>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</si>
  <si>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</si>
  <si>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</si>
  <si>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</si>
  <si>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</si>
  <si>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</si>
  <si>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</si>
  <si>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</si>
  <si>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</si>
  <si>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</si>
  <si>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</si>
  <si>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</si>
  <si>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</si>
  <si>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</si>
  <si>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</si>
  <si>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</si>
  <si>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</si>
  <si>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</si>
  <si>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</si>
  <si>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</si>
  <si>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</si>
  <si>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</si>
  <si>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</si>
  <si>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</si>
  <si>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</si>
  <si>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</si>
  <si>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</si>
  <si>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</si>
  <si>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</si>
  <si>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</si>
  <si>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</si>
  <si>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</si>
  <si>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</si>
  <si>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</si>
  <si>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</si>
  <si>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</si>
  <si>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</si>
  <si>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</si>
  <si>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</si>
  <si>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</si>
  <si>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</si>
  <si>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</si>
  <si>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</si>
  <si>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</si>
  <si>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</si>
  <si>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</si>
  <si>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</si>
  <si>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</si>
  <si>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</si>
  <si>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</si>
  <si>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</si>
  <si>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</si>
  <si>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</si>
  <si>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</si>
  <si>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</si>
  <si>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</si>
  <si>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</si>
  <si>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</si>
  <si>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</si>
  <si>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</si>
  <si>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</si>
  <si>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</si>
  <si>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</si>
  <si>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</si>
  <si>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</si>
  <si>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</si>
  <si>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</si>
  <si>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</si>
  <si>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</si>
  <si>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</si>
  <si>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</si>
  <si>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</si>
  <si>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</si>
  <si>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</si>
  <si>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</si>
  <si>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</si>
  <si>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</si>
  <si>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</si>
  <si>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</si>
  <si>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</si>
  <si>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</si>
  <si>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</si>
  <si>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</si>
  <si>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</si>
  <si>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</si>
  <si>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</si>
  <si>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</si>
  <si>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</si>
  <si>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</si>
  <si>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</si>
  <si>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</si>
  <si>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</si>
  <si>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</si>
  <si>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</si>
  <si>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</si>
  <si>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</si>
  <si>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</si>
  <si>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</si>
  <si>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</si>
  <si>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</si>
  <si>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</si>
  <si>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</si>
  <si>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</si>
  <si>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</si>
  <si>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</si>
  <si>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</si>
  <si>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</si>
  <si>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</si>
  <si>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</si>
  <si>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</si>
  <si>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</si>
  <si>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</si>
  <si>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</si>
  <si>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</si>
  <si>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</si>
  <si>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</si>
  <si>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</si>
  <si>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</si>
  <si>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</si>
  <si>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</si>
  <si>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</si>
  <si>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</si>
  <si>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</si>
  <si>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</si>
  <si>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</si>
  <si>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</si>
  <si>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</si>
  <si>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</si>
  <si>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</si>
  <si>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</si>
  <si>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</si>
  <si>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</si>
  <si>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</si>
  <si>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</si>
  <si>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</si>
  <si>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</si>
  <si>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</si>
  <si>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</si>
  <si>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</si>
  <si>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</si>
  <si>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</si>
  <si>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</si>
  <si>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</si>
  <si>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</si>
  <si>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</si>
  <si>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</si>
  <si>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</si>
  <si>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</si>
  <si>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</si>
  <si>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</si>
  <si>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</si>
  <si>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</si>
  <si>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</si>
  <si>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</si>
  <si>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</si>
  <si>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</si>
  <si>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</si>
  <si>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</si>
  <si>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</si>
  <si>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</si>
  <si>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</si>
  <si>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</si>
  <si>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</si>
  <si>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</si>
  <si>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</si>
  <si>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</si>
  <si>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</si>
  <si>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</si>
  <si>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</si>
  <si>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</si>
  <si>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</si>
  <si>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</si>
  <si>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</si>
  <si>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</si>
  <si>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</si>
  <si>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</si>
  <si>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</si>
  <si>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</si>
  <si>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</si>
  <si>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</si>
  <si>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</si>
  <si>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</si>
  <si>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</si>
  <si>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</si>
  <si>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</si>
  <si>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</si>
  <si>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</si>
  <si>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</si>
  <si>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</si>
  <si>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</si>
  <si>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</si>
  <si>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</si>
  <si>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</si>
  <si>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</si>
  <si>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</si>
  <si>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</si>
  <si>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</si>
  <si>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</si>
  <si>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</si>
  <si>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</si>
  <si>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</si>
  <si>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</si>
  <si>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</si>
  <si>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</si>
  <si>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</si>
  <si>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</si>
  <si>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</si>
  <si>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</si>
  <si>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</si>
  <si>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</si>
  <si>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</si>
  <si>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</si>
  <si>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</si>
  <si>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</si>
  <si>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</si>
  <si>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</si>
  <si>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</si>
  <si>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</si>
  <si>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</si>
  <si>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</si>
  <si>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</si>
  <si>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</si>
  <si>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</si>
  <si>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</si>
  <si>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</si>
  <si>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</si>
  <si>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</si>
  <si>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</si>
  <si>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</si>
  <si>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</si>
  <si>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</si>
  <si>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</si>
  <si>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</si>
  <si>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</si>
  <si>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</si>
  <si>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</si>
  <si>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</si>
  <si>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</si>
  <si>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</si>
  <si>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</si>
  <si>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</si>
  <si>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</si>
  <si>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</si>
  <si>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</si>
  <si>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</si>
  <si>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</si>
  <si>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</si>
  <si>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</si>
  <si>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</si>
  <si>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</si>
  <si>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</si>
  <si>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</si>
  <si>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</si>
  <si>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</si>
  <si>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</si>
  <si>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</si>
  <si>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</si>
  <si>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</si>
  <si>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</si>
  <si>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</si>
  <si>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</si>
  <si>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</si>
  <si>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</si>
  <si>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</si>
  <si>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</si>
  <si>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</si>
  <si>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</si>
  <si>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</si>
  <si>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</si>
  <si>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</si>
  <si>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</si>
  <si>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</si>
  <si>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</si>
  <si>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</si>
  <si>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</si>
  <si>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</si>
  <si>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</si>
  <si>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</si>
  <si>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</si>
  <si>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</si>
  <si>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</si>
  <si>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</si>
  <si>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</si>
  <si>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</si>
  <si>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</si>
  <si>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</si>
  <si>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</si>
  <si>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</si>
  <si>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</si>
  <si>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</si>
  <si>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</si>
  <si>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</si>
  <si>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</si>
  <si>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</si>
  <si>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</si>
  <si>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</si>
  <si>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</si>
  <si>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</si>
  <si>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</si>
  <si>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</si>
  <si>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</si>
  <si>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</si>
  <si>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</si>
  <si>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</si>
  <si>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</si>
  <si>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</si>
  <si>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</si>
  <si>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</si>
  <si>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</si>
  <si>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</si>
  <si>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</si>
  <si>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</si>
  <si>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</si>
  <si>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</si>
  <si>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</si>
  <si>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</si>
  <si>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</si>
  <si>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</si>
  <si>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</si>
  <si>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</si>
  <si>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</si>
  <si>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</si>
  <si>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</si>
  <si>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</si>
  <si>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</si>
  <si>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</si>
  <si>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</si>
  <si>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</si>
  <si>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</si>
  <si>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</si>
  <si>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</si>
  <si>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</si>
  <si>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</si>
  <si>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</si>
  <si>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</si>
  <si>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</si>
  <si>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</si>
  <si>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</si>
  <si>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</si>
  <si>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</si>
  <si>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</si>
  <si>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</si>
  <si>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</si>
  <si>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</si>
  <si>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</si>
  <si>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</si>
  <si>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</si>
  <si>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</si>
  <si>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</si>
  <si>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</si>
  <si>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</si>
  <si>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</si>
  <si>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</si>
  <si>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</si>
  <si>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</si>
  <si>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</si>
  <si>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</si>
  <si>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</si>
  <si>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</si>
  <si>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</si>
  <si>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</si>
  <si>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</si>
  <si>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</si>
  <si>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</si>
  <si>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</si>
  <si>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</si>
  <si>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</si>
  <si>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</si>
  <si>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</si>
  <si>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</si>
  <si>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</si>
  <si>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</si>
  <si>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</si>
  <si>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</si>
  <si>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</si>
  <si>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</si>
  <si>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</si>
  <si>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</si>
  <si>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</si>
  <si>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</si>
  <si>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</si>
  <si>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</si>
  <si>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</si>
  <si>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</si>
  <si>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</si>
  <si>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</si>
  <si>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</si>
  <si>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</si>
  <si>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</si>
  <si>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</si>
  <si>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</si>
  <si>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</si>
  <si>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</si>
  <si>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</si>
  <si>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</si>
  <si>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</si>
  <si>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</si>
  <si>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</si>
  <si>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</si>
  <si>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</si>
  <si>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</si>
  <si>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</si>
  <si>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</si>
  <si>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</si>
  <si>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</si>
  <si>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</si>
  <si>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</si>
  <si>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</si>
  <si>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</si>
  <si>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</si>
  <si>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</si>
  <si>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</si>
  <si>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</si>
  <si>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</si>
  <si>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</si>
  <si>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</si>
  <si>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</si>
  <si>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</si>
  <si>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</si>
  <si>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</si>
  <si>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</si>
  <si>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</si>
  <si>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</si>
  <si>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</si>
  <si>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</si>
  <si>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</si>
  <si>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</si>
  <si>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</si>
  <si>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</si>
  <si>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</si>
  <si>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</si>
  <si>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</si>
  <si>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</si>
  <si>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</si>
  <si>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</si>
  <si>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</si>
  <si>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</si>
  <si>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</si>
  <si>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</si>
  <si>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</si>
  <si>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</si>
  <si>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</si>
  <si>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</si>
  <si>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</si>
  <si>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</si>
  <si>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</si>
  <si>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</si>
  <si>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</si>
  <si>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</si>
  <si>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</si>
  <si>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</si>
  <si>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</si>
  <si>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</si>
  <si>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</si>
  <si>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</si>
  <si>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</si>
  <si>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</si>
  <si>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</si>
  <si>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</si>
  <si>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</si>
  <si>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</si>
  <si>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</si>
  <si>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</si>
  <si>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</si>
  <si>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</si>
  <si>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</si>
  <si>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</si>
  <si>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</si>
  <si>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</si>
  <si>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</si>
  <si>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</si>
  <si>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</si>
  <si>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</si>
  <si>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</si>
  <si>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</si>
  <si>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</si>
  <si>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</si>
  <si>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</si>
  <si>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</si>
  <si>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</si>
  <si>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</si>
  <si>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</si>
  <si>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</si>
  <si>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</si>
  <si>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</si>
  <si>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</si>
  <si>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</si>
  <si>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</si>
  <si>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</si>
  <si>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</si>
  <si>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</si>
  <si>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</si>
  <si>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</si>
  <si>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</si>
  <si>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</si>
  <si>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</si>
  <si>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</si>
  <si>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</si>
  <si>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</si>
  <si>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</si>
  <si>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</si>
  <si>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</si>
  <si>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</si>
  <si>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</si>
  <si>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</si>
  <si>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</si>
  <si>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</si>
  <si>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</si>
  <si>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</si>
  <si>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</si>
  <si>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</si>
  <si>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</si>
  <si>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</si>
  <si>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</si>
  <si>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</si>
  <si>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</si>
  <si>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</si>
  <si>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</si>
  <si>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</si>
  <si>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</si>
  <si>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</si>
  <si>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</si>
  <si>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</si>
  <si>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</si>
  <si>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</si>
  <si>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</si>
  <si>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</si>
  <si>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</si>
  <si>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</si>
  <si>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</si>
  <si>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</si>
  <si>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</si>
  <si>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</si>
  <si>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</si>
  <si>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</si>
  <si>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</si>
  <si>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</si>
  <si>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</si>
  <si>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</si>
  <si>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</si>
  <si>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</si>
  <si>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</si>
  <si>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</si>
  <si>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</si>
  <si>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</si>
  <si>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</si>
  <si>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</si>
  <si>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</si>
  <si>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</si>
  <si>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</si>
  <si>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</si>
  <si>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</si>
  <si>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</si>
  <si>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</si>
  <si>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</si>
  <si>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</si>
  <si>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</si>
  <si>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</si>
  <si>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</si>
  <si>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</si>
  <si>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</si>
  <si>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</si>
  <si>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</si>
  <si>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</si>
  <si>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</si>
  <si>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</si>
  <si>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</si>
  <si>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</si>
  <si>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</si>
  <si>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</si>
  <si>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</si>
  <si>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</si>
  <si>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</si>
  <si>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</si>
  <si>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</si>
  <si>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</si>
  <si>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</si>
  <si>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</si>
  <si>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</si>
  <si>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</si>
  <si>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</si>
  <si>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</si>
  <si>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</si>
  <si>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</si>
  <si>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</si>
  <si>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</si>
  <si>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</si>
  <si>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</si>
  <si>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</si>
  <si>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</si>
  <si>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</si>
  <si>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</si>
  <si>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</si>
  <si>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</si>
  <si>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</si>
  <si>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</si>
  <si>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</si>
  <si>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</si>
  <si>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</si>
  <si>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</si>
  <si>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</si>
  <si>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</si>
  <si>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</si>
  <si>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</si>
  <si>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</si>
  <si>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</si>
  <si>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</si>
  <si>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</si>
  <si>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</si>
  <si>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</si>
  <si>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</si>
  <si>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</si>
  <si>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</si>
  <si>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</si>
  <si>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</si>
  <si>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</si>
  <si>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</si>
  <si>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</si>
  <si>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</si>
  <si>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</si>
  <si>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</si>
  <si>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</si>
  <si>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</si>
  <si>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</si>
  <si>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</si>
  <si>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</si>
  <si>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</si>
  <si>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</si>
  <si>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</si>
  <si>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</si>
  <si>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</si>
  <si>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</si>
  <si>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</si>
  <si>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</si>
  <si>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</si>
  <si>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</si>
  <si>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</si>
  <si>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</si>
  <si>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</si>
  <si>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</si>
  <si>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</si>
  <si>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</si>
  <si>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</si>
  <si>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</si>
  <si>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</si>
  <si>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</si>
  <si>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</si>
  <si>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</si>
  <si>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</si>
  <si>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</si>
  <si>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</si>
  <si>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</si>
  <si>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</si>
  <si>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</si>
  <si>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</si>
  <si>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</si>
  <si>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</si>
  <si>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</si>
  <si>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</si>
  <si>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</si>
  <si>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</si>
  <si>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</si>
  <si>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</si>
  <si>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</si>
  <si>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</si>
  <si>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</si>
  <si>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</si>
  <si>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</si>
  <si>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</si>
  <si>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</si>
  <si>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</si>
  <si>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</si>
  <si>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</si>
  <si>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</si>
  <si>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</si>
  <si>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</si>
  <si>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</si>
  <si>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</si>
  <si>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</si>
  <si>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</si>
  <si>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</si>
  <si>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</si>
  <si>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</si>
  <si>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</si>
  <si>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</si>
  <si>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</si>
  <si>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</si>
  <si>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</si>
  <si>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</si>
  <si>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</si>
  <si>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</si>
  <si>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</si>
  <si>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</si>
  <si>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</si>
  <si>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</si>
  <si>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</si>
  <si>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</si>
  <si>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</si>
  <si>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</si>
  <si>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</si>
  <si>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</si>
  <si>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</si>
  <si>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</si>
  <si>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</si>
  <si>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</si>
  <si>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</si>
  <si>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</si>
  <si>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</si>
  <si>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</si>
  <si>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</si>
  <si>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</si>
  <si>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</si>
  <si>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</si>
  <si>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</si>
  <si>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</si>
  <si>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</si>
  <si>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</si>
  <si>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</si>
  <si>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</si>
  <si>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</si>
  <si>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</si>
  <si>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</si>
  <si>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</si>
  <si>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</si>
  <si>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</si>
  <si>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</si>
  <si>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</si>
  <si>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</si>
  <si>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</si>
  <si>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</si>
  <si>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</si>
  <si>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</si>
  <si>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</si>
  <si>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</si>
  <si>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</si>
  <si>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</si>
  <si>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</si>
  <si>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</si>
  <si>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</si>
  <si>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</si>
  <si>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</si>
  <si>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</si>
  <si>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</si>
  <si>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</si>
  <si>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</si>
  <si>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</si>
  <si>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</si>
  <si>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</si>
  <si>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</si>
  <si>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</si>
  <si>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</si>
  <si>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</si>
  <si>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</si>
  <si>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</si>
  <si>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</si>
  <si>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</si>
  <si>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</si>
  <si>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</si>
  <si>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</si>
  <si>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</si>
  <si>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</si>
  <si>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</si>
  <si>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</si>
  <si>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</si>
  <si>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</si>
  <si>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</si>
  <si>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</si>
  <si>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</si>
  <si>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</si>
  <si>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</si>
  <si>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</si>
  <si>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</si>
  <si>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</si>
  <si>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</si>
  <si>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</si>
  <si>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</si>
  <si>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</si>
  <si>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</si>
  <si>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</si>
  <si>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</si>
  <si>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</si>
  <si>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</si>
  <si>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</si>
  <si>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</si>
  <si>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</si>
  <si>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</si>
  <si>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</si>
  <si>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</si>
  <si>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</si>
  <si>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</si>
  <si>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</si>
  <si>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</si>
  <si>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</si>
  <si>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</si>
  <si>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</si>
  <si>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</si>
  <si>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</si>
  <si>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</si>
  <si>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</si>
  <si>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</si>
  <si>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</si>
  <si>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</si>
  <si>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</si>
  <si>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</si>
  <si>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</si>
  <si>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</si>
  <si>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</si>
  <si>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</si>
  <si>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</si>
  <si>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</si>
  <si>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</si>
  <si>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</si>
  <si>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</si>
  <si>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</si>
  <si>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</si>
  <si>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</si>
  <si>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</si>
  <si>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</si>
  <si>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</si>
  <si>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</si>
  <si>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</si>
  <si>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</si>
  <si>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</si>
  <si>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</si>
  <si>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</si>
  <si>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</si>
  <si>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</si>
  <si>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</si>
  <si>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</si>
  <si>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</si>
  <si>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</si>
  <si>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</si>
  <si>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</si>
  <si>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</si>
  <si>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</si>
  <si>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</si>
  <si>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</si>
  <si>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</si>
  <si>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</si>
  <si>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</si>
  <si>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</si>
  <si>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</si>
  <si>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</si>
  <si>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</si>
  <si>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</si>
  <si>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</si>
  <si>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</si>
  <si>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</si>
  <si>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</si>
  <si>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</si>
  <si>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</si>
  <si>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</si>
  <si>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</si>
  <si>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</si>
  <si>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</si>
  <si>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</si>
  <si>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</si>
  <si>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</si>
  <si>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</si>
  <si>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</si>
  <si>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</si>
  <si>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</si>
  <si>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</si>
  <si>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</si>
  <si>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</si>
  <si>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</si>
  <si>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</si>
  <si>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</si>
  <si>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</si>
  <si>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</si>
  <si>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</si>
  <si>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</si>
  <si>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</si>
  <si>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</si>
  <si>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</si>
  <si>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</si>
  <si>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</si>
  <si>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</si>
  <si>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</si>
  <si>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</si>
  <si>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</si>
  <si>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</si>
  <si>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</si>
  <si>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</si>
  <si>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</si>
  <si>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</si>
  <si>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</si>
  <si>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</si>
  <si>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</si>
  <si>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</si>
  <si>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</si>
  <si>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</si>
  <si>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</si>
  <si>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</si>
  <si>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</si>
  <si>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</si>
  <si>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</si>
  <si>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</si>
  <si>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</si>
  <si>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</si>
  <si>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</si>
  <si>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</si>
  <si>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</si>
  <si>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</si>
  <si>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</si>
  <si>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</si>
  <si>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</si>
  <si>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</si>
  <si>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</si>
  <si>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</si>
  <si>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</si>
  <si>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</si>
  <si>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</si>
  <si>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</si>
  <si>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</si>
  <si>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</si>
  <si>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</si>
  <si>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</si>
  <si>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</si>
  <si>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</si>
  <si>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</si>
  <si>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</si>
  <si>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</si>
  <si>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</si>
  <si>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</si>
  <si>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</si>
  <si>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</si>
  <si>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</si>
  <si>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</si>
  <si>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</si>
  <si>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</si>
  <si>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</si>
  <si>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</si>
  <si>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</si>
  <si>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</si>
  <si>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</si>
  <si>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</si>
  <si>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</si>
  <si>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</si>
  <si>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</si>
  <si>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</si>
  <si>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</si>
  <si>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</si>
  <si>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</si>
  <si>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</si>
  <si>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</si>
  <si>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</si>
  <si>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</si>
  <si>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</si>
  <si>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</si>
  <si>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</si>
  <si>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</si>
  <si>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</si>
  <si>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</si>
  <si>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</si>
  <si>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</si>
  <si>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</si>
  <si>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</si>
  <si>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</si>
  <si>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</si>
  <si>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</si>
  <si>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</si>
  <si>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</si>
  <si>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</si>
  <si>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</si>
  <si>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</si>
  <si>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</si>
  <si>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</si>
  <si>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</si>
  <si>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</si>
  <si>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</si>
  <si>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</si>
  <si>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</si>
  <si>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</si>
  <si>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</si>
  <si>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</si>
  <si>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</si>
  <si>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</si>
  <si>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</si>
  <si>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</si>
  <si>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</si>
  <si>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</si>
  <si>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</si>
  <si>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</si>
  <si>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</si>
  <si>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</si>
  <si>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</si>
  <si>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</si>
  <si>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</si>
  <si>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</si>
  <si>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</si>
  <si>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</si>
  <si>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</si>
  <si>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</si>
  <si>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</si>
  <si>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</si>
  <si>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</si>
  <si>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</si>
  <si>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</si>
  <si>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</si>
  <si>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</si>
  <si>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</si>
  <si>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</si>
  <si>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</si>
  <si>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</si>
  <si>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</si>
  <si>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</si>
  <si>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</si>
  <si>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</si>
  <si>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</si>
  <si>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</si>
  <si>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</si>
  <si>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</si>
  <si>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</si>
  <si>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</si>
  <si>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</si>
  <si>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</si>
  <si>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</si>
  <si>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</si>
  <si>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</si>
  <si>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</si>
  <si>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</si>
  <si>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</si>
  <si>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</si>
  <si>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</si>
  <si>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</si>
  <si>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</si>
  <si>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</si>
  <si>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</si>
  <si>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</si>
  <si>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</si>
  <si>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</si>
  <si>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</si>
  <si>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</si>
  <si>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</si>
  <si>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</si>
  <si>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</si>
  <si>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</si>
  <si>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</si>
  <si>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</si>
  <si>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</si>
  <si>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</si>
  <si>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</si>
  <si>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</si>
  <si>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</si>
  <si>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</si>
  <si>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</si>
  <si>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</si>
  <si>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</si>
  <si>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</si>
  <si>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</si>
  <si>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</si>
  <si>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</si>
  <si>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</si>
  <si>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</si>
  <si>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</si>
  <si>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</si>
  <si>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</si>
  <si>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</si>
  <si>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</si>
  <si>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</si>
  <si>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</si>
  <si>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</si>
  <si>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</si>
  <si>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</si>
  <si>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</si>
  <si>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</si>
  <si>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</si>
  <si>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</si>
  <si>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</si>
  <si>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</si>
  <si>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</si>
  <si>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</si>
  <si>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</si>
  <si>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</si>
  <si>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</si>
  <si>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</si>
  <si>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</si>
  <si>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</si>
  <si>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</si>
  <si>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</si>
  <si>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</si>
  <si>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</si>
  <si>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</si>
  <si>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</si>
  <si>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</si>
  <si>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</si>
  <si>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</si>
  <si>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</si>
  <si>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</si>
  <si>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</si>
  <si>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</si>
  <si>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</si>
  <si>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</si>
  <si>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</si>
  <si>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</si>
  <si>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</si>
  <si>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</si>
  <si>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</si>
  <si>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</si>
  <si>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</si>
  <si>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</si>
  <si>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</si>
  <si>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</si>
  <si>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</si>
  <si>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</si>
  <si>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</si>
  <si>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</si>
  <si>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</si>
  <si>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</si>
  <si>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</si>
  <si>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</si>
  <si>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</si>
  <si>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</si>
  <si>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</si>
  <si>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</si>
  <si>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</si>
  <si>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</si>
  <si>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</si>
  <si>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</si>
  <si>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</si>
  <si>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</si>
  <si>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</si>
  <si>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</si>
  <si>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</si>
  <si>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</si>
  <si>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</si>
  <si>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</si>
  <si>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</si>
  <si>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</si>
  <si>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</si>
  <si>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</si>
  <si>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</si>
  <si>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</si>
  <si>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</si>
  <si>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</si>
  <si>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</si>
  <si>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</si>
  <si>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</si>
  <si>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</si>
  <si>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</si>
  <si>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</si>
  <si>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</si>
  <si>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</si>
  <si>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</si>
  <si>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</si>
  <si>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</si>
  <si>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</si>
  <si>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</si>
  <si>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</si>
  <si>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</si>
  <si>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</si>
  <si>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</si>
  <si>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</si>
  <si>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</si>
  <si>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</si>
  <si>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</si>
  <si>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</si>
  <si>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</si>
  <si>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</si>
  <si>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</si>
  <si>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</si>
  <si>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</si>
  <si>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</si>
  <si>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</si>
  <si>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</si>
  <si>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</si>
  <si>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</si>
  <si>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</si>
  <si>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</si>
  <si>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</si>
  <si>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</si>
  <si>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</si>
  <si>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</si>
  <si>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</si>
  <si>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</si>
  <si>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</si>
  <si>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</si>
  <si>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</si>
  <si>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</si>
  <si>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</si>
  <si>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</si>
  <si>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</si>
  <si>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</si>
  <si>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</si>
  <si>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</si>
  <si>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</si>
  <si>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</si>
  <si>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</si>
  <si>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</si>
  <si>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</si>
  <si>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</si>
  <si>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</si>
  <si>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</si>
  <si>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</si>
  <si>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</si>
  <si>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</si>
  <si>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</si>
  <si>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</si>
  <si>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</si>
  <si>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</si>
  <si>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</si>
  <si>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</si>
  <si>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</si>
  <si>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</si>
  <si>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</si>
  <si>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</si>
  <si>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</si>
  <si>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</si>
  <si>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</si>
  <si>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</si>
  <si>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</si>
  <si>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</si>
  <si>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</si>
  <si>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</si>
  <si>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</si>
  <si>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</si>
  <si>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</si>
  <si>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</si>
  <si>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</si>
  <si>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</si>
  <si>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</si>
  <si>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</si>
  <si>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</si>
  <si>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</si>
  <si>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</si>
  <si>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</si>
  <si>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</si>
  <si>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</si>
  <si>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</si>
  <si>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</si>
  <si>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</si>
  <si>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</si>
  <si>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</si>
  <si>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</si>
  <si>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</si>
  <si>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</si>
  <si>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</si>
  <si>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</si>
  <si>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</si>
  <si>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</si>
  <si>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</si>
  <si>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</si>
  <si>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</si>
  <si>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</si>
  <si>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</si>
  <si>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</si>
  <si>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</si>
  <si>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</si>
  <si>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</si>
  <si>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</si>
  <si>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</si>
  <si>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</si>
  <si>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</si>
  <si>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</si>
  <si>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</si>
  <si>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</si>
  <si>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</si>
  <si>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</si>
  <si>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</si>
  <si>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</si>
  <si>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</si>
  <si>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</si>
  <si>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</si>
  <si>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</si>
  <si>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</si>
  <si>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</si>
  <si>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</si>
  <si>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</si>
  <si>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</si>
  <si>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</si>
  <si>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</si>
  <si>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</si>
  <si>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</si>
  <si>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</si>
  <si>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</si>
  <si>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</si>
  <si>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</si>
  <si>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</si>
  <si>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</si>
  <si>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</si>
  <si>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</si>
  <si>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</si>
  <si>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</si>
  <si>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</si>
  <si>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</si>
  <si>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</si>
  <si>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</si>
  <si>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</si>
  <si>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</si>
  <si>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</si>
  <si>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</si>
  <si>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</si>
  <si>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</si>
  <si>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</si>
  <si>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</si>
  <si>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</si>
  <si>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</si>
  <si>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</si>
  <si>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</si>
  <si>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</si>
  <si>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</si>
  <si>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</si>
  <si>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</si>
  <si>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</si>
  <si>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</si>
  <si>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</si>
  <si>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</si>
  <si>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</si>
  <si>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</si>
  <si>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</si>
  <si>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</si>
  <si>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</si>
  <si>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</si>
  <si>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</si>
  <si>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</si>
  <si>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</si>
  <si>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</si>
  <si>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</si>
  <si>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</si>
  <si>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</si>
  <si>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</si>
  <si>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</si>
  <si>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</si>
  <si>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</si>
  <si>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</si>
  <si>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</si>
  <si>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</si>
  <si>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</si>
  <si>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</si>
  <si>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</si>
  <si>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</si>
  <si>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</si>
  <si>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</si>
  <si>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</si>
  <si>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</si>
  <si>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</si>
  <si>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</si>
  <si>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</si>
  <si>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</si>
  <si>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</si>
  <si>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</si>
  <si>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</si>
  <si>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</si>
  <si>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</si>
  <si>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</si>
  <si>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</si>
  <si>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</si>
  <si>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</si>
  <si>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</si>
  <si>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</si>
  <si>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</si>
  <si>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</si>
  <si>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</si>
  <si>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</si>
  <si>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</si>
  <si>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</si>
  <si>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</si>
  <si>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</si>
  <si>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</si>
  <si>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</si>
  <si>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</si>
  <si>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</si>
  <si>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</si>
  <si>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</si>
  <si>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</si>
  <si>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</si>
  <si>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</si>
  <si>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</si>
  <si>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</si>
  <si>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</si>
  <si>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</si>
  <si>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</si>
  <si>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</si>
  <si>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</si>
  <si>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</si>
  <si>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</si>
  <si>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</si>
  <si>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</si>
  <si>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</si>
  <si>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</si>
  <si>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</si>
  <si>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</si>
  <si>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</si>
  <si>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</si>
  <si>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</si>
  <si>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</si>
  <si>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</si>
  <si>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</si>
  <si>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</si>
  <si>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</si>
  <si>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</si>
  <si>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</si>
  <si>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</si>
  <si>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</si>
  <si>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</si>
  <si>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</si>
  <si>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</si>
  <si>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</si>
  <si>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</si>
  <si>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</si>
  <si>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</si>
  <si>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</si>
  <si>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</si>
  <si>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</si>
  <si>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</si>
  <si>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</si>
  <si>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</si>
  <si>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</si>
  <si>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</si>
  <si>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</si>
  <si>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</si>
  <si>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</si>
  <si>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</si>
  <si>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</si>
  <si>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</si>
  <si>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</si>
  <si>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</si>
  <si>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</si>
  <si>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</si>
  <si>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</si>
  <si>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</si>
  <si>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</si>
  <si>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</si>
  <si>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</si>
  <si>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</si>
  <si>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</si>
  <si>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</si>
  <si>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</si>
  <si>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</si>
  <si>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</si>
  <si>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</si>
  <si>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</si>
  <si>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</si>
  <si>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</si>
  <si>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</si>
  <si>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</si>
  <si>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</si>
  <si>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</si>
  <si>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</si>
  <si>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</si>
  <si>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</si>
  <si>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</si>
  <si>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</si>
  <si>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</si>
  <si>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</si>
  <si>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</si>
  <si>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</si>
  <si>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</si>
  <si>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</si>
  <si>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</si>
  <si>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</si>
  <si>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</si>
  <si>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</si>
  <si>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</si>
  <si>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</si>
  <si>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</si>
  <si>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</si>
  <si>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</si>
  <si>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</si>
  <si>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</si>
  <si>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</si>
  <si>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</si>
  <si>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</si>
  <si>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</si>
  <si>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</si>
  <si>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</si>
  <si>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</si>
  <si>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</si>
  <si>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</si>
  <si>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</si>
  <si>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</si>
  <si>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</si>
  <si>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</si>
  <si>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</si>
  <si>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</si>
  <si>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</si>
  <si>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</si>
  <si>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</si>
  <si>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</si>
  <si>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</si>
  <si>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</si>
  <si>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</si>
  <si>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</si>
  <si>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</si>
  <si>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</si>
  <si>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</si>
  <si>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</si>
  <si>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</si>
  <si>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</si>
  <si>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</si>
  <si>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</si>
  <si>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</si>
  <si>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</si>
  <si>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</si>
  <si>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</si>
  <si>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</si>
  <si>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</si>
  <si>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</si>
  <si>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</si>
  <si>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</si>
  <si>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</si>
  <si>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</si>
  <si>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</si>
  <si>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</si>
  <si>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</si>
  <si>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</si>
  <si>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</si>
  <si>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</si>
  <si>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</si>
  <si>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</si>
  <si>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</si>
  <si>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</si>
  <si>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</si>
  <si>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</si>
  <si>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</si>
  <si>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</si>
  <si>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</si>
  <si>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</si>
  <si>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</si>
  <si>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</si>
  <si>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</si>
  <si>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</si>
  <si>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</si>
  <si>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</si>
  <si>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</si>
  <si>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</si>
  <si>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</si>
  <si>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</si>
  <si>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</si>
  <si>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</si>
  <si>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</si>
  <si>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</si>
  <si>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</si>
  <si>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</si>
  <si>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</si>
  <si>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</si>
  <si>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</si>
  <si>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</si>
  <si>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</si>
  <si>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</si>
  <si>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</si>
  <si>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</si>
  <si>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</si>
  <si>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</si>
  <si>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</si>
  <si>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</si>
  <si>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</si>
  <si>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</si>
  <si>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</si>
  <si>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</si>
  <si>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</si>
  <si>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</si>
  <si>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</si>
  <si>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</si>
  <si>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</si>
  <si>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</si>
  <si>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</si>
  <si>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</si>
  <si>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</si>
  <si>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</si>
  <si>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</si>
  <si>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</si>
  <si>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</si>
  <si>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</si>
  <si>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</si>
  <si>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</si>
  <si>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</si>
  <si>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</si>
  <si>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</si>
  <si>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</si>
  <si>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</si>
  <si>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</si>
  <si>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</si>
  <si>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</si>
  <si>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</si>
  <si>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</si>
  <si>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</si>
  <si>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</si>
  <si>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</si>
  <si>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</si>
  <si>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</si>
  <si>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</si>
  <si>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</si>
  <si>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</si>
  <si>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</si>
  <si>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</si>
  <si>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</si>
  <si>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</si>
  <si>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</si>
  <si>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</si>
  <si>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</si>
  <si>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</si>
  <si>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</si>
  <si>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</si>
  <si>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</si>
  <si>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</si>
  <si>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</si>
  <si>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</si>
  <si>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</si>
  <si>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</si>
  <si>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</si>
  <si>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</si>
  <si>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</si>
  <si>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</si>
  <si>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</si>
  <si>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</si>
  <si>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</si>
  <si>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</si>
  <si>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</si>
  <si>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</si>
  <si>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</si>
  <si>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</si>
  <si>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</si>
  <si>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</si>
  <si>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</si>
  <si>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</si>
  <si>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</si>
  <si>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</si>
  <si>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</si>
  <si>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</si>
  <si>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</si>
  <si>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</si>
  <si>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</si>
  <si>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</si>
  <si>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</si>
  <si>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</si>
  <si>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</si>
  <si>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</si>
  <si>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</si>
  <si>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</si>
  <si>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</si>
  <si>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</si>
  <si>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</si>
  <si>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</si>
  <si>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</si>
  <si>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</si>
  <si>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</si>
  <si>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</si>
  <si>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</si>
  <si>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</si>
  <si>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</si>
  <si>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</si>
  <si>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</si>
  <si>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</si>
  <si>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</si>
  <si>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</si>
  <si>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</si>
  <si>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</si>
  <si>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</si>
  <si>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</si>
  <si>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</si>
  <si>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</si>
  <si>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</si>
  <si>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</si>
  <si>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</si>
  <si>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</si>
  <si>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</si>
  <si>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</si>
  <si>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</si>
  <si>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</si>
  <si>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</si>
  <si>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</si>
  <si>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</si>
  <si>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</si>
  <si>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</si>
  <si>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</si>
  <si>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</si>
  <si>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</si>
  <si>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</si>
  <si>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</si>
  <si>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</si>
  <si>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</si>
  <si>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</si>
  <si>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</si>
  <si>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</si>
  <si>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</si>
  <si>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</si>
  <si>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</si>
  <si>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</si>
  <si>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</si>
  <si>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</si>
  <si>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</si>
  <si>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</si>
  <si>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</si>
  <si>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</si>
  <si>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</si>
  <si>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</si>
  <si>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</si>
  <si>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</si>
  <si>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</si>
  <si>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</si>
  <si>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</si>
  <si>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</si>
  <si>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</si>
  <si>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</si>
  <si>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</si>
  <si>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</si>
  <si>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</si>
  <si>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</si>
  <si>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</si>
  <si>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</si>
  <si>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</si>
  <si>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</si>
  <si>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</si>
  <si>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</si>
  <si>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</si>
  <si>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</si>
  <si>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</si>
  <si>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</si>
  <si>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</si>
  <si>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</si>
  <si>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</si>
  <si>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</si>
  <si>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</si>
  <si>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</si>
  <si>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</si>
  <si>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</si>
  <si>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</si>
  <si>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</si>
  <si>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</si>
  <si>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</si>
  <si>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</si>
  <si>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</si>
  <si>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</si>
  <si>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</si>
  <si>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</si>
  <si>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</si>
  <si>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</si>
  <si>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</si>
  <si>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</si>
  <si>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</si>
  <si>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</si>
  <si>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</si>
  <si>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</si>
  <si>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</si>
  <si>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</si>
  <si>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</si>
  <si>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</si>
  <si>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</si>
  <si>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</si>
  <si>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</si>
  <si>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</si>
  <si>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</si>
  <si>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</si>
  <si>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</si>
  <si>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</si>
  <si>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</si>
  <si>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</si>
  <si>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</si>
  <si>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</si>
  <si>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</si>
  <si>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</si>
  <si>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</si>
  <si>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</si>
  <si>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</si>
  <si>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</si>
  <si>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</si>
  <si>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</si>
  <si>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</si>
  <si>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</si>
  <si>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</si>
  <si>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</si>
  <si>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</si>
  <si>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</si>
  <si>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</si>
  <si>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</si>
  <si>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</si>
  <si>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</si>
  <si>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</si>
  <si>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</si>
  <si>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</si>
  <si>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</si>
  <si>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</si>
  <si>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</si>
  <si>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</si>
  <si>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</si>
  <si>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</si>
  <si>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</si>
  <si>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</si>
  <si>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</si>
  <si>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</si>
  <si>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</si>
  <si>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</si>
  <si>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</si>
  <si>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</si>
  <si>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</si>
  <si>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</si>
  <si>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</si>
  <si>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</si>
  <si>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</si>
  <si>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</si>
  <si>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</si>
  <si>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</si>
  <si>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</si>
  <si>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</si>
  <si>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</si>
  <si>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</si>
  <si>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</si>
  <si>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</si>
  <si>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</si>
  <si>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</si>
  <si>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</si>
  <si>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</si>
  <si>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</si>
  <si>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</si>
  <si>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</si>
  <si>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</si>
  <si>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</si>
  <si>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</si>
  <si>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</si>
  <si>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</si>
  <si>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</si>
  <si>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</si>
  <si>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</si>
  <si>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</si>
  <si>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</si>
  <si>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</si>
  <si>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</si>
  <si>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</si>
  <si>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</si>
  <si>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</si>
  <si>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</si>
  <si>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</si>
  <si>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</si>
  <si>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</si>
  <si>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</si>
  <si>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</si>
  <si>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</si>
  <si>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</si>
  <si>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</si>
  <si>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</si>
  <si>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</si>
  <si>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</si>
  <si>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</si>
  <si>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</si>
  <si>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</si>
  <si>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</si>
  <si>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</si>
  <si>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</si>
  <si>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</si>
  <si>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</si>
  <si>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</si>
  <si>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</si>
  <si>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</si>
  <si>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</si>
  <si>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</si>
  <si>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</si>
  <si>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</si>
  <si>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</si>
  <si>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</si>
  <si>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</si>
  <si>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</si>
  <si>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</si>
  <si>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</si>
  <si>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</si>
  <si>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</si>
  <si>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</si>
  <si>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</si>
  <si>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</si>
  <si>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</si>
  <si>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</si>
  <si>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</si>
  <si>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</si>
  <si>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</si>
  <si>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</si>
  <si>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</si>
  <si>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</si>
  <si>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</si>
  <si>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</si>
  <si>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</si>
  <si>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</si>
  <si>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</si>
  <si>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</si>
  <si>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</si>
  <si>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</si>
  <si>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</si>
  <si>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</si>
  <si>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</si>
  <si>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</si>
  <si>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</si>
  <si>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</si>
  <si>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</si>
  <si>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</si>
  <si>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</si>
  <si>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</si>
  <si>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</si>
  <si>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</si>
  <si>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</si>
  <si>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</si>
  <si>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</si>
  <si>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</si>
  <si>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</si>
  <si>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</si>
  <si>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</si>
  <si>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</si>
  <si>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</si>
  <si>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</si>
  <si>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</si>
  <si>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</si>
  <si>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</si>
  <si>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</si>
  <si>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</si>
  <si>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</si>
  <si>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</si>
  <si>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</si>
  <si>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</si>
  <si>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</si>
  <si>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</si>
  <si>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</si>
  <si>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</si>
  <si>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</si>
  <si>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</si>
  <si>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</si>
  <si>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</si>
  <si>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</si>
  <si>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</si>
  <si>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</si>
  <si>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</si>
  <si>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</si>
  <si>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</si>
  <si>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</si>
  <si>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</si>
  <si>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</si>
  <si>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</si>
  <si>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</si>
  <si>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</si>
  <si>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</si>
  <si>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</si>
  <si>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</si>
  <si>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</si>
  <si>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</si>
  <si>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</si>
  <si>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</si>
  <si>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</si>
  <si>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</si>
  <si>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</si>
  <si>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</si>
  <si>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</si>
  <si>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</si>
  <si>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</si>
  <si>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</si>
  <si>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</si>
  <si>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</si>
  <si>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</si>
  <si>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</si>
  <si>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</si>
  <si>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</si>
  <si>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</si>
  <si>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</si>
  <si>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</si>
  <si>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</si>
  <si>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</si>
  <si>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</si>
  <si>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</si>
  <si>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</si>
  <si>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</si>
  <si>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</si>
  <si>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</si>
  <si>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</si>
  <si>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</si>
  <si>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</si>
  <si>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</si>
  <si>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</si>
  <si>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</si>
  <si>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</si>
  <si>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</si>
  <si>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</si>
  <si>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</si>
  <si>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</si>
  <si>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</si>
  <si>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</si>
  <si>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</si>
  <si>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</si>
  <si>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</si>
  <si>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</si>
  <si>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</si>
  <si>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</si>
  <si>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</si>
  <si>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</si>
  <si>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</si>
  <si>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</si>
  <si>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</si>
  <si>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</si>
  <si>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</si>
  <si>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</si>
  <si>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</si>
  <si>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</si>
  <si>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</si>
  <si>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</si>
  <si>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</si>
  <si>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</si>
  <si>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</si>
  <si>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</si>
  <si>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</si>
  <si>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</si>
  <si>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</si>
  <si>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</si>
  <si>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</si>
  <si>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</si>
  <si>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</si>
  <si>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</si>
  <si>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</si>
  <si>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</si>
  <si>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</si>
  <si>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</si>
  <si>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</si>
  <si>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</si>
  <si>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</si>
  <si>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</si>
  <si>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</si>
  <si>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</si>
  <si>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</si>
  <si>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</si>
  <si>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</si>
  <si>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</si>
  <si>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</si>
  <si>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</si>
  <si>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</si>
  <si>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</si>
  <si>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</si>
  <si>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</si>
  <si>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</si>
  <si>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</si>
  <si>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</si>
  <si>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</si>
  <si>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</si>
  <si>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</si>
  <si>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</si>
  <si>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</si>
  <si>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</si>
  <si>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</si>
  <si>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</si>
  <si>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</si>
  <si>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</si>
  <si>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</si>
  <si>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</si>
  <si>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</si>
  <si>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</si>
  <si>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</si>
  <si>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</si>
  <si>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</si>
  <si>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</si>
  <si>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</si>
  <si>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</si>
  <si>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</si>
  <si>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</si>
  <si>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</si>
  <si>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</si>
  <si>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</si>
  <si>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</si>
  <si>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</si>
  <si>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</si>
  <si>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</si>
  <si>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</si>
  <si>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</si>
  <si>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</si>
  <si>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</si>
  <si>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</si>
  <si>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</si>
  <si>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</si>
  <si>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</si>
  <si>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</si>
  <si>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</si>
  <si>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</si>
  <si>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</si>
  <si>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</si>
  <si>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</si>
  <si>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</si>
  <si>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</si>
  <si>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</si>
  <si>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</si>
  <si>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</si>
  <si>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</si>
  <si>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</si>
  <si>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</si>
  <si>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</si>
  <si>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</si>
  <si>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</si>
  <si>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</si>
  <si>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</si>
  <si>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</si>
  <si>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</si>
  <si>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</si>
  <si>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</si>
  <si>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</si>
  <si>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</si>
  <si>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</si>
  <si>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</si>
  <si>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</si>
  <si>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</si>
  <si>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</si>
  <si>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</si>
  <si>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</si>
  <si>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</si>
  <si>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</si>
  <si>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</si>
  <si>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</si>
  <si>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</si>
  <si>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</si>
  <si>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</si>
  <si>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</si>
  <si>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</si>
  <si>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</si>
  <si>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</si>
  <si>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</si>
  <si>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</si>
  <si>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</si>
  <si>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</si>
  <si>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</si>
  <si>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</si>
  <si>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</si>
  <si>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</si>
  <si>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</si>
  <si>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</si>
  <si>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</si>
  <si>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</si>
  <si>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</si>
  <si>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</si>
  <si>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</si>
  <si>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</si>
  <si>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</si>
  <si>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</si>
  <si>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</si>
  <si>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</si>
  <si>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</si>
  <si>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</si>
  <si>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</si>
  <si>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</si>
  <si>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</si>
  <si>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</si>
  <si>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</si>
  <si>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</si>
  <si>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</si>
  <si>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</si>
  <si>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</si>
  <si>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</si>
  <si>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</si>
  <si>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</si>
  <si>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</si>
  <si>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</si>
  <si>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</si>
  <si>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</si>
  <si>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</si>
  <si>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</si>
  <si>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</si>
  <si>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</si>
  <si>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</si>
  <si>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</si>
  <si>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</si>
  <si>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</si>
  <si>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</si>
  <si>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</si>
  <si>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</si>
  <si>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</si>
  <si>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</si>
  <si>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</si>
  <si>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</si>
  <si>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</si>
  <si>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</si>
  <si>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</si>
  <si>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</si>
  <si>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</si>
  <si>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</si>
  <si>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</si>
  <si>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</si>
  <si>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</si>
  <si>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</si>
  <si>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</si>
  <si>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</si>
  <si>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</si>
  <si>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</si>
  <si>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</si>
  <si>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</si>
  <si>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</si>
  <si>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</si>
  <si>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</si>
  <si>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</si>
  <si>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</si>
  <si>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</si>
  <si>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</si>
  <si>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</si>
  <si>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</si>
  <si>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</si>
  <si>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</si>
  <si>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</si>
  <si>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</si>
  <si>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</si>
  <si>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</si>
  <si>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</si>
  <si>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</si>
  <si>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</si>
  <si>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</si>
  <si>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</si>
  <si>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</si>
  <si>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</si>
  <si>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</si>
  <si>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</si>
  <si>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</si>
  <si>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</si>
  <si>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</si>
  <si>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</si>
  <si>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</si>
  <si>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</si>
  <si>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</si>
  <si>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</si>
  <si>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</si>
  <si>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</si>
  <si>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</si>
  <si>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</si>
  <si>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</si>
  <si>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</si>
  <si>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</si>
  <si>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</si>
  <si>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</si>
  <si>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</si>
  <si>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</si>
  <si>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</si>
  <si>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</si>
  <si>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</si>
  <si>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</si>
  <si>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</si>
  <si>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</si>
  <si>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</si>
  <si>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</si>
  <si>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</si>
  <si>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</si>
  <si>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</si>
  <si>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</si>
  <si>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</si>
  <si>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</si>
  <si>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</si>
  <si>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</si>
  <si>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</si>
  <si>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</si>
  <si>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</si>
  <si>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</si>
  <si>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</si>
  <si>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</si>
  <si>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</si>
  <si>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</si>
  <si>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</si>
  <si>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</si>
  <si>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</si>
  <si>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</si>
  <si>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</si>
  <si>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</si>
  <si>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</si>
  <si>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</si>
  <si>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</si>
  <si>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</si>
  <si>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</si>
  <si>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</si>
  <si>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</si>
  <si>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</si>
  <si>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</si>
  <si>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</si>
  <si>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</si>
  <si>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</si>
  <si>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</si>
  <si>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</si>
  <si>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</si>
  <si>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</si>
  <si>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</si>
  <si>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</si>
  <si>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</si>
  <si>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</si>
  <si>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</si>
  <si>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</si>
  <si>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</si>
  <si>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</si>
  <si>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</si>
  <si>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</si>
  <si>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</si>
  <si>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</si>
  <si>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</si>
  <si>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</si>
  <si>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</si>
  <si>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</si>
  <si>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</si>
  <si>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</si>
  <si>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</si>
  <si>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</si>
  <si>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</si>
  <si>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</si>
  <si>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</si>
  <si>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</si>
  <si>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</si>
  <si>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</si>
  <si>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</si>
  <si>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</si>
  <si>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</si>
  <si>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</si>
  <si>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</si>
  <si>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</si>
  <si>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</si>
  <si>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</si>
  <si>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</si>
  <si>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</si>
  <si>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</si>
  <si>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</si>
  <si>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</si>
  <si>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</si>
  <si>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</si>
  <si>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</si>
  <si>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</si>
  <si>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</si>
  <si>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</si>
  <si>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</si>
  <si>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</si>
  <si>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</si>
  <si>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</si>
  <si>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</si>
  <si>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</si>
  <si>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</si>
  <si>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</si>
  <si>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</si>
  <si>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</si>
  <si>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</si>
  <si>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</si>
  <si>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</si>
  <si>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</si>
  <si>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</si>
  <si>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</si>
  <si>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</si>
  <si>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</si>
  <si>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</si>
  <si>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</si>
  <si>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</si>
  <si>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</si>
  <si>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</si>
  <si>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</si>
  <si>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</si>
  <si>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</si>
  <si>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</si>
  <si>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</si>
  <si>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</si>
  <si>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</si>
  <si>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</si>
  <si>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</si>
  <si>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</si>
  <si>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</si>
  <si>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</si>
  <si>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</si>
  <si>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</si>
  <si>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</si>
  <si>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</si>
  <si>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</si>
  <si>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</si>
  <si>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</si>
  <si>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</si>
  <si>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</si>
  <si>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</si>
  <si>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</si>
  <si>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</si>
  <si>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</si>
  <si>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</si>
  <si>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</si>
  <si>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</si>
  <si>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</si>
  <si>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</si>
  <si>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</si>
  <si>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</si>
  <si>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</si>
  <si>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</si>
  <si>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</si>
  <si>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</si>
  <si>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</si>
  <si>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</si>
  <si>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</si>
  <si>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</si>
  <si>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</si>
  <si>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</si>
  <si>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</si>
  <si>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</si>
  <si>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</si>
  <si>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</si>
  <si>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</si>
  <si>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</si>
  <si>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</si>
  <si>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</si>
  <si>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</si>
  <si>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</si>
  <si>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</si>
  <si>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</si>
  <si>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</si>
  <si>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</si>
  <si>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</si>
  <si>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</si>
  <si>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</si>
  <si>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</si>
  <si>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</si>
  <si>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</si>
  <si>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</si>
  <si>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</si>
  <si>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</si>
  <si>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</si>
  <si>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</si>
  <si>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</si>
  <si>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</si>
  <si>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</si>
  <si>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</si>
  <si>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</si>
  <si>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</si>
  <si>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</si>
  <si>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</si>
  <si>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</si>
  <si>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</si>
  <si>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</si>
  <si>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</si>
  <si>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</si>
  <si>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</si>
  <si>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</si>
  <si>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</si>
  <si>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</si>
  <si>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</si>
  <si>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</si>
  <si>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</si>
  <si>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</si>
  <si>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</si>
  <si>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</si>
  <si>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</si>
  <si>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</si>
  <si>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</si>
  <si>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</si>
  <si>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</si>
  <si>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</si>
  <si>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</si>
  <si>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</si>
  <si>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</si>
  <si>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</si>
  <si>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</si>
  <si>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</si>
  <si>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</si>
  <si>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</si>
  <si>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</si>
  <si>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</si>
  <si>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</si>
  <si>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</si>
  <si>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</si>
  <si>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</si>
  <si>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</si>
  <si>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</si>
  <si>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</si>
  <si>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</si>
  <si>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</si>
  <si>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</si>
  <si>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</si>
  <si>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</si>
  <si>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</si>
  <si>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</si>
  <si>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</si>
  <si>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</si>
  <si>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</si>
  <si>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</si>
  <si>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</si>
  <si>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</si>
  <si>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</si>
  <si>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</si>
  <si>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</si>
  <si>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</si>
  <si>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</si>
  <si>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</si>
  <si>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</si>
  <si>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</si>
  <si>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</si>
  <si>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</si>
  <si>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</si>
  <si>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</si>
  <si>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</si>
  <si>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</si>
  <si>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</si>
  <si>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</si>
  <si>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</si>
  <si>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</si>
  <si>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</si>
  <si>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</si>
  <si>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</si>
  <si>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</si>
  <si>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</si>
  <si>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</si>
  <si>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</si>
  <si>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</si>
  <si>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</si>
  <si>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</si>
  <si>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</si>
  <si>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</si>
  <si>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</si>
  <si>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</si>
  <si>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</si>
  <si>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</si>
  <si>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</si>
  <si>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</si>
  <si>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</si>
  <si>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</si>
  <si>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</si>
  <si>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</si>
  <si>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</si>
  <si>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</si>
  <si>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</si>
  <si>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</si>
  <si>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</si>
  <si>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</si>
  <si>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</si>
  <si>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</si>
  <si>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</si>
  <si>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</si>
  <si>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</si>
  <si>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</si>
  <si>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</si>
  <si>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</si>
  <si>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</si>
  <si>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</si>
  <si>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</si>
  <si>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</si>
  <si>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</si>
  <si>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</si>
  <si>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</si>
  <si>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</si>
  <si>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</si>
  <si>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</si>
  <si>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</si>
  <si>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</si>
  <si>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</si>
  <si>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</si>
  <si>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</si>
  <si>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</si>
  <si>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</si>
  <si>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</si>
  <si>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</si>
  <si>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</si>
  <si>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</si>
  <si>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</si>
  <si>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</si>
  <si>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</si>
  <si>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</si>
  <si>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</si>
  <si>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</si>
  <si>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</si>
  <si>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</si>
  <si>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</si>
  <si>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</si>
  <si>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</si>
  <si>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</si>
  <si>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</si>
  <si>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</si>
  <si>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</si>
  <si>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</si>
  <si>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</si>
  <si>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</si>
  <si>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</si>
  <si>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</si>
  <si>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</si>
  <si>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</si>
  <si>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</si>
  <si>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</si>
  <si>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</si>
  <si>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</si>
  <si>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</si>
  <si>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</si>
  <si>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</si>
  <si>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</si>
  <si>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</si>
  <si>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</si>
  <si>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</si>
  <si>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</si>
  <si>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</si>
  <si>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</si>
  <si>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</si>
  <si>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</si>
  <si>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</si>
  <si>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</si>
  <si>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</si>
  <si>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</si>
  <si>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</si>
  <si>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</si>
  <si>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</si>
  <si>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</si>
  <si>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</si>
  <si>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</si>
  <si>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</si>
  <si>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</si>
  <si>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</si>
  <si>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</si>
  <si>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</si>
  <si>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</si>
  <si>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</si>
  <si>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</si>
  <si>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</si>
  <si>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</si>
  <si>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</si>
  <si>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</si>
  <si>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</si>
  <si>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</si>
  <si>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</si>
  <si>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</si>
  <si>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</si>
  <si>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</si>
  <si>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</si>
  <si>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</si>
  <si>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</si>
  <si>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</si>
  <si>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</si>
  <si>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</si>
  <si>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</si>
  <si>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</si>
  <si>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</si>
  <si>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</si>
  <si>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</si>
  <si>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</si>
  <si>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</si>
  <si>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</si>
  <si>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</si>
  <si>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</si>
  <si>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</si>
  <si>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</si>
  <si>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</si>
  <si>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</si>
  <si>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</si>
  <si>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</si>
  <si>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</si>
  <si>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</si>
  <si>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</si>
  <si>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</si>
  <si>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</si>
  <si>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</si>
  <si>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</si>
  <si>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</si>
  <si>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</si>
  <si>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</si>
  <si>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</si>
  <si>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</si>
  <si>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</si>
  <si>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</si>
  <si>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</si>
  <si>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</si>
  <si>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</si>
  <si>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</si>
  <si>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</si>
  <si>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</si>
  <si>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</si>
  <si>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</si>
  <si>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</si>
  <si>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</si>
  <si>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</si>
  <si>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</si>
  <si>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</si>
  <si>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</si>
  <si>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</si>
  <si>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</si>
  <si>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</si>
  <si>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</si>
  <si>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</si>
  <si>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</si>
  <si>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</si>
  <si>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</si>
  <si>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</si>
  <si>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</si>
  <si>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</si>
  <si>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</si>
  <si>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</si>
  <si>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</si>
  <si>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</si>
  <si>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</si>
  <si>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</si>
  <si>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</si>
  <si>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</si>
  <si>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</si>
  <si>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</si>
  <si>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</si>
  <si>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</si>
  <si>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</si>
  <si>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</si>
  <si>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</si>
  <si>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</si>
  <si>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</si>
  <si>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</si>
  <si>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</si>
  <si>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</si>
  <si>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</si>
  <si>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</si>
  <si>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</si>
  <si>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</si>
  <si>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</si>
  <si>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</si>
  <si>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</si>
  <si>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</si>
  <si>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</si>
  <si>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</si>
  <si>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</si>
  <si>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</si>
  <si>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</si>
  <si>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</si>
  <si>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</si>
  <si>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</si>
  <si>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</si>
  <si>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</si>
  <si>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</si>
  <si>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</si>
  <si>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</si>
  <si>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</si>
  <si>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</si>
  <si>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</si>
  <si>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</si>
  <si>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</si>
  <si>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</si>
  <si>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</si>
  <si>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</si>
  <si>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</si>
  <si>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</si>
  <si>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</si>
  <si>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</si>
  <si>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</si>
  <si>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</si>
  <si>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</si>
  <si>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</si>
  <si>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</si>
  <si>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</si>
  <si>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</si>
  <si>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</si>
  <si>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</si>
  <si>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</si>
  <si>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</si>
  <si>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</si>
  <si>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</si>
  <si>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</si>
  <si>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</si>
  <si>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</si>
  <si>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</si>
  <si>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</si>
  <si>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</si>
  <si>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</si>
  <si>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</si>
  <si>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</si>
  <si>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</si>
  <si>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</si>
  <si>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</si>
  <si>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</si>
  <si>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</si>
  <si>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</si>
  <si>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</si>
  <si>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</si>
  <si>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</si>
  <si>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</si>
  <si>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</si>
  <si>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</si>
  <si>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</si>
  <si>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</si>
  <si>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</si>
  <si>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</si>
  <si>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</si>
  <si>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</si>
  <si>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</si>
  <si>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</si>
  <si>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</si>
  <si>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</si>
  <si>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</si>
  <si>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</si>
  <si>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</si>
  <si>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</si>
  <si>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</si>
  <si>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</si>
  <si>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</si>
  <si>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</si>
  <si>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</si>
  <si>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</si>
  <si>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</si>
  <si>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</si>
  <si>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</si>
  <si>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</si>
  <si>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</si>
  <si>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</si>
  <si>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</si>
  <si>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</si>
  <si>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</si>
  <si>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</si>
  <si>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</si>
  <si>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</si>
  <si>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</si>
  <si>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</si>
  <si>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</si>
  <si>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</si>
  <si>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</si>
  <si>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</si>
  <si>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</si>
  <si>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</si>
  <si>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</si>
  <si>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</si>
  <si>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</si>
  <si>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</si>
  <si>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</si>
  <si>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</si>
  <si>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</si>
  <si>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</si>
  <si>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</si>
  <si>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</si>
  <si>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</si>
  <si>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</si>
  <si>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</si>
  <si>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</si>
  <si>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</si>
  <si>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</si>
  <si>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</si>
  <si>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</si>
  <si>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</si>
  <si>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</si>
  <si>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</si>
  <si>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</si>
  <si>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</si>
  <si>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</si>
  <si>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</si>
  <si>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</si>
  <si>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</si>
  <si>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</si>
  <si>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</si>
  <si>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</si>
  <si>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</si>
  <si>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</si>
  <si>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</si>
  <si>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</si>
  <si>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</si>
  <si>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</si>
  <si>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</si>
  <si>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</si>
  <si>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</si>
  <si>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</si>
  <si>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</si>
  <si>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</si>
  <si>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</si>
  <si>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</si>
  <si>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</si>
  <si>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</si>
  <si>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</si>
  <si>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</si>
  <si>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</si>
  <si>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</si>
  <si>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</si>
  <si>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</si>
  <si>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</si>
  <si>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</si>
  <si>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</si>
  <si>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</si>
  <si>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</si>
  <si>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</si>
  <si>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</si>
  <si>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</si>
  <si>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</si>
  <si>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</si>
  <si>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</si>
  <si>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</si>
  <si>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</si>
  <si>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</si>
  <si>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</si>
  <si>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</si>
  <si>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</si>
  <si>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</si>
  <si>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</si>
  <si>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</si>
  <si>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</si>
  <si>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</si>
  <si>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</si>
  <si>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</si>
  <si>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</si>
  <si>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</si>
  <si>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</si>
  <si>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</si>
  <si>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</si>
  <si>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</si>
  <si>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</si>
  <si>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</si>
  <si>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</si>
  <si>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</si>
  <si>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</si>
  <si>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</si>
  <si>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</si>
  <si>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</si>
  <si>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</si>
  <si>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</si>
  <si>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</si>
  <si>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</si>
  <si>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</si>
  <si>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</si>
  <si>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</si>
  <si>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</si>
  <si>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</si>
  <si>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</si>
  <si>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</si>
  <si>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</si>
  <si>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</si>
  <si>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</si>
  <si>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</si>
  <si>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</si>
  <si>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</si>
  <si>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</si>
  <si>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</si>
  <si>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</si>
  <si>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</si>
  <si>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</si>
  <si>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</si>
  <si>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</si>
  <si>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</si>
  <si>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</si>
  <si>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</si>
  <si>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</si>
  <si>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</si>
  <si>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</si>
  <si>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</si>
  <si>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</si>
  <si>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</si>
  <si>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</si>
  <si>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</si>
  <si>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</si>
  <si>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</si>
  <si>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</si>
  <si>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</si>
  <si>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</si>
  <si>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</si>
  <si>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</si>
  <si>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</si>
  <si>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</si>
  <si>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</si>
  <si>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</si>
  <si>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</si>
  <si>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</si>
  <si>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</si>
  <si>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</si>
  <si>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</si>
  <si>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</si>
  <si>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</si>
  <si>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</si>
  <si>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</si>
  <si>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</si>
  <si>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</si>
  <si>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</si>
  <si>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</si>
  <si>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</si>
  <si>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</si>
  <si>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</si>
  <si>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</si>
  <si>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</si>
  <si>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</si>
  <si>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</si>
  <si>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</si>
  <si>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</si>
  <si>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</si>
  <si>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</si>
  <si>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</si>
  <si>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</si>
  <si>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</si>
  <si>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</si>
  <si>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</si>
  <si>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</si>
  <si>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</si>
  <si>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</si>
  <si>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</si>
  <si>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</si>
  <si>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</si>
  <si>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</si>
  <si>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</si>
  <si>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</si>
  <si>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</si>
  <si>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</si>
  <si>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</si>
  <si>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</si>
  <si>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</si>
  <si>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</si>
  <si>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</si>
  <si>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</si>
  <si>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</si>
  <si>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</si>
  <si>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</si>
  <si>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</si>
  <si>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</si>
  <si>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</si>
  <si>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</si>
  <si>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</si>
  <si>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</si>
  <si>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</si>
  <si>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</si>
  <si>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</si>
  <si>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</si>
  <si>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</si>
  <si>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</si>
  <si>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</si>
  <si>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</si>
  <si>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</si>
  <si>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</si>
  <si>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</si>
  <si>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</si>
  <si>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</si>
  <si>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</si>
  <si>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</si>
  <si>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</si>
  <si>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</si>
  <si>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</si>
  <si>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</si>
  <si>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</si>
  <si>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</si>
  <si>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</si>
  <si>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</si>
  <si>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</si>
  <si>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</si>
  <si>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</si>
  <si>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</si>
  <si>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</si>
  <si>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</si>
  <si>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</si>
  <si>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</si>
  <si>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</si>
  <si>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</si>
  <si>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</si>
  <si>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</si>
  <si>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</si>
  <si>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</si>
  <si>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</si>
  <si>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</si>
  <si>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</si>
  <si>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</si>
  <si>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</si>
  <si>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</si>
  <si>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</si>
  <si>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</si>
  <si>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</si>
  <si>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</si>
  <si>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</si>
  <si>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</si>
  <si>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</si>
  <si>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</si>
  <si>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</si>
  <si>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</si>
  <si>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</si>
  <si>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</si>
  <si>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</si>
  <si>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</si>
  <si>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</si>
  <si>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</si>
  <si>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</si>
  <si>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</si>
  <si>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</si>
  <si>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</si>
  <si>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</si>
  <si>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</si>
  <si>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</si>
  <si>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</si>
  <si>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</si>
  <si>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</si>
  <si>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</si>
  <si>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</si>
  <si>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</si>
  <si>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</si>
  <si>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</si>
  <si>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</si>
  <si>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</si>
  <si>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</si>
  <si>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</si>
  <si>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</si>
  <si>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</si>
  <si>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</si>
  <si>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</si>
  <si>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</si>
  <si>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</si>
  <si>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</si>
  <si>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</si>
  <si>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</si>
  <si>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</si>
  <si>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</si>
  <si>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</si>
  <si>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</si>
  <si>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</si>
  <si>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</si>
  <si>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</si>
  <si>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</si>
  <si>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</si>
  <si>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</si>
  <si>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</si>
  <si>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</si>
  <si>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</si>
  <si>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</si>
  <si>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</si>
  <si>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</si>
  <si>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</si>
  <si>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</si>
  <si>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</si>
  <si>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</si>
  <si>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</si>
  <si>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</si>
  <si>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</si>
  <si>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</si>
  <si>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</si>
  <si>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</si>
  <si>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</si>
  <si>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</si>
  <si>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</si>
  <si>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</si>
  <si>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</si>
  <si>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</si>
  <si>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</si>
  <si>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</si>
  <si>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</si>
  <si>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</si>
  <si>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</si>
  <si>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</si>
  <si>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</si>
  <si>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</si>
  <si>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</si>
  <si>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</si>
  <si>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</si>
  <si>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</si>
  <si>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</si>
  <si>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</si>
  <si>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</si>
  <si>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</si>
  <si>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</si>
  <si>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</si>
  <si>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</si>
  <si>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</si>
  <si>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</si>
  <si>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</si>
  <si>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</si>
  <si>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</si>
  <si>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</si>
  <si>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</si>
  <si>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</si>
  <si>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</si>
  <si>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</si>
  <si>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</si>
  <si>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</si>
  <si>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</si>
  <si>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</si>
  <si>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</si>
  <si>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</si>
  <si>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</si>
  <si>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</si>
  <si>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</si>
  <si>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</si>
  <si>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</si>
  <si>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</si>
  <si>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</si>
  <si>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</si>
  <si>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</si>
  <si>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</si>
  <si>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</si>
  <si>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</si>
  <si>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</si>
  <si>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</si>
  <si>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</si>
  <si>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</si>
  <si>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</si>
  <si>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</si>
  <si>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</si>
  <si>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</si>
  <si>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</si>
  <si>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</si>
  <si>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</si>
  <si>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</si>
  <si>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</si>
  <si>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</si>
  <si>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</si>
  <si>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</si>
  <si>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</si>
  <si>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</si>
  <si>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</si>
  <si>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</si>
  <si>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</si>
  <si>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</si>
  <si>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</si>
  <si>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</si>
  <si>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</si>
  <si>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</si>
  <si>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</si>
  <si>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</si>
  <si>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</si>
  <si>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</si>
  <si>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</si>
  <si>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</si>
  <si>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</si>
  <si>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</si>
  <si>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</si>
  <si>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</si>
  <si>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</si>
  <si>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</si>
  <si>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</si>
  <si>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</si>
  <si>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</si>
  <si>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</si>
  <si>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</si>
  <si>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</si>
  <si>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</si>
  <si>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</si>
  <si>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</si>
  <si>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</si>
  <si>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</si>
  <si>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</si>
  <si>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</si>
  <si>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</si>
  <si>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</si>
  <si>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</si>
  <si>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</si>
  <si>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</si>
  <si>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</si>
  <si>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</si>
  <si>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</si>
  <si>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</si>
  <si>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</si>
  <si>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</si>
  <si>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</si>
  <si>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</si>
  <si>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</si>
  <si>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</si>
  <si>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</si>
  <si>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</si>
  <si>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</si>
  <si>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</si>
  <si>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</si>
  <si>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</si>
  <si>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</si>
  <si>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</si>
  <si>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</si>
  <si>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</si>
  <si>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</si>
  <si>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</si>
  <si>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</si>
  <si>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</si>
  <si>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</si>
  <si>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</si>
  <si>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</si>
  <si>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</si>
  <si>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</si>
  <si>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</si>
  <si>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</si>
  <si>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</si>
  <si>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</si>
  <si>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</si>
  <si>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</si>
  <si>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</si>
  <si>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</si>
  <si>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</si>
  <si>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</si>
  <si>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</si>
  <si>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</si>
  <si>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</si>
  <si>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</si>
  <si>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</si>
  <si>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</si>
  <si>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</si>
  <si>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</si>
  <si>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</si>
  <si>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</si>
  <si>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</si>
  <si>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</si>
  <si>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</si>
  <si>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</si>
  <si>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</si>
  <si>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</si>
  <si>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</si>
  <si>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</si>
  <si>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</si>
  <si>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</si>
  <si>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</si>
  <si>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</si>
  <si>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</si>
  <si>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</si>
  <si>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</si>
  <si>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</si>
  <si>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</si>
  <si>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</si>
  <si>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</si>
  <si>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</si>
  <si>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</si>
  <si>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</si>
  <si>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</si>
  <si>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</si>
  <si>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</si>
  <si>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</si>
  <si>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</si>
  <si>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</si>
  <si>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</si>
  <si>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</si>
  <si>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</si>
  <si>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</si>
  <si>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</si>
  <si>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</si>
  <si>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</si>
  <si>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</si>
  <si>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</si>
  <si>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</si>
  <si>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</si>
  <si>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</si>
  <si>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</si>
  <si>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</si>
  <si>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</si>
  <si>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</si>
  <si>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</si>
  <si>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</si>
  <si>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</si>
  <si>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</si>
  <si>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</si>
  <si>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</si>
  <si>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</si>
  <si>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</si>
  <si>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</si>
  <si>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</si>
  <si>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</si>
  <si>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</si>
  <si>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</si>
  <si>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</si>
  <si>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</si>
  <si>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</si>
  <si>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</si>
  <si>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</si>
  <si>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</si>
  <si>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</si>
  <si>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</si>
  <si>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</si>
  <si>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</si>
  <si>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</si>
  <si>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</si>
  <si>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</si>
  <si>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</si>
  <si>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</si>
  <si>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</si>
  <si>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</si>
  <si>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</si>
  <si>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</si>
  <si>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</si>
  <si>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</si>
  <si>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</si>
  <si>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</si>
  <si>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</si>
  <si>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</si>
  <si>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</si>
  <si>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</si>
  <si>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</si>
  <si>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</si>
  <si>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</si>
  <si>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</si>
  <si>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</si>
  <si>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</si>
  <si>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</si>
  <si>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</si>
  <si>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</si>
  <si>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</si>
  <si>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</si>
  <si>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</si>
  <si>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</si>
  <si>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</si>
  <si>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</si>
  <si>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</si>
  <si>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</si>
  <si>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</si>
  <si>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</si>
  <si>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</si>
  <si>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</si>
  <si>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</si>
  <si>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</si>
  <si>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</si>
  <si>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</si>
  <si>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</si>
  <si>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</si>
  <si>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</si>
  <si>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</si>
  <si>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</si>
  <si>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</si>
  <si>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</si>
  <si>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</si>
  <si>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</si>
  <si>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</si>
  <si>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</si>
  <si>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</si>
  <si>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</si>
  <si>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</si>
  <si>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</si>
  <si>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</si>
  <si>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</si>
  <si>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</si>
  <si>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</si>
  <si>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</si>
  <si>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</si>
  <si>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</si>
  <si>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</si>
  <si>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</si>
  <si>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</si>
  <si>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</si>
  <si>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</si>
  <si>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</si>
  <si>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</si>
  <si>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</si>
  <si>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</si>
  <si>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</si>
  <si>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</si>
  <si>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</si>
  <si>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</si>
  <si>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</si>
  <si>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</si>
  <si>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</si>
  <si>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</si>
  <si>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</si>
  <si>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</si>
  <si>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</si>
  <si>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</si>
  <si>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</si>
  <si>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</si>
  <si>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</si>
  <si>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</si>
  <si>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</si>
  <si>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</si>
  <si>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</si>
  <si>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</si>
  <si>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</si>
  <si>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</si>
  <si>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</si>
  <si>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</si>
  <si>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</si>
  <si>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</si>
  <si>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</si>
  <si>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</si>
  <si>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</si>
  <si>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</si>
  <si>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</si>
  <si>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</si>
  <si>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</si>
  <si>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</si>
  <si>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</si>
  <si>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</si>
  <si>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</si>
  <si>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</si>
  <si>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</si>
  <si>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</si>
  <si>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</si>
  <si>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</si>
  <si>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</si>
  <si>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</si>
  <si>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</si>
  <si>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</si>
  <si>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</si>
  <si>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</si>
  <si>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</si>
  <si>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</si>
  <si>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</si>
  <si>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</si>
  <si>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</si>
  <si>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</si>
  <si>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</si>
  <si>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</si>
  <si>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</si>
  <si>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</si>
  <si>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</si>
  <si>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</si>
  <si>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</si>
  <si>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</si>
  <si>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</si>
  <si>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</si>
  <si>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</si>
  <si>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</si>
  <si>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</si>
  <si>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</si>
  <si>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</si>
  <si>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</si>
  <si>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</si>
  <si>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</si>
  <si>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</si>
  <si>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</si>
  <si>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</si>
  <si>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</si>
  <si>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</si>
  <si>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</si>
  <si>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</si>
  <si>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</si>
  <si>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</si>
  <si>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</si>
  <si>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</si>
  <si>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</si>
  <si>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</si>
  <si>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</si>
  <si>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</si>
  <si>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</si>
  <si>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</si>
  <si>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</si>
  <si>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</si>
  <si>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</si>
  <si>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</si>
  <si>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</si>
  <si>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</si>
  <si>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</si>
  <si>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</si>
  <si>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</si>
  <si>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</si>
  <si>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</si>
  <si>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</si>
  <si>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</si>
  <si>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</si>
  <si>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</si>
  <si>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</si>
  <si>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</si>
  <si>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</si>
  <si>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</si>
  <si>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</si>
  <si>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</si>
  <si>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</si>
  <si>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</si>
  <si>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</si>
  <si>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</si>
  <si>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</si>
  <si>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</si>
  <si>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</si>
  <si>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</si>
  <si>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</si>
  <si>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</si>
  <si>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</si>
  <si>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</si>
  <si>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</si>
  <si>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</si>
  <si>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</si>
  <si>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</si>
  <si>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</si>
  <si>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</si>
  <si>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</si>
  <si>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</si>
  <si>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</si>
  <si>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</si>
  <si>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</si>
  <si>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</si>
  <si>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</si>
  <si>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</si>
  <si>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</si>
  <si>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</si>
  <si>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</si>
  <si>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</si>
  <si>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</si>
  <si>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</si>
  <si>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</si>
  <si>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</si>
  <si>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</si>
  <si>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</si>
  <si>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</si>
  <si>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</si>
  <si>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</si>
  <si>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</si>
  <si>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</si>
  <si>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</si>
  <si>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</si>
  <si>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</si>
  <si>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</si>
  <si>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</si>
  <si>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</si>
  <si>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</si>
  <si>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</si>
  <si>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</si>
  <si>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</si>
  <si>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</si>
  <si>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</si>
  <si>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</si>
  <si>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</si>
  <si>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</si>
  <si>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</si>
  <si>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</si>
  <si>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</si>
  <si>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</si>
  <si>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</si>
  <si>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</si>
  <si>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</si>
  <si>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</si>
  <si>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</si>
  <si>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</si>
  <si>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</si>
  <si>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</si>
  <si>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</si>
  <si>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</si>
  <si>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</si>
  <si>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</si>
  <si>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</si>
  <si>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</si>
  <si>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</si>
  <si>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</si>
  <si>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</si>
  <si>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</si>
  <si>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</si>
  <si>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</si>
  <si>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</si>
  <si>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</si>
  <si>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</si>
  <si>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</si>
  <si>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</si>
  <si>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</si>
  <si>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</si>
  <si>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</si>
  <si>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</si>
  <si>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</si>
  <si>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</si>
  <si>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</si>
  <si>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</si>
  <si>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</si>
  <si>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</si>
  <si>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</si>
  <si>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</si>
  <si>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</si>
  <si>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</si>
  <si>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</si>
  <si>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</si>
  <si>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</si>
  <si>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</si>
  <si>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</si>
  <si>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</si>
  <si>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</si>
  <si>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</si>
  <si>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</si>
  <si>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</si>
  <si>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</si>
  <si>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</si>
  <si>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</si>
  <si>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</si>
  <si>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</si>
  <si>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</si>
  <si>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</si>
  <si>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</si>
  <si>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</si>
  <si>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</si>
  <si>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</si>
  <si>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</si>
  <si>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</si>
  <si>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</si>
  <si>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</si>
  <si>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</si>
  <si>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</si>
  <si>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</si>
  <si>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</si>
  <si>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</si>
  <si>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</si>
  <si>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</si>
  <si>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</si>
  <si>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</si>
  <si>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</si>
  <si>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</si>
  <si>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</si>
  <si>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</si>
  <si>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</si>
  <si>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</si>
  <si>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</si>
  <si>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</si>
  <si>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</si>
  <si>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</si>
  <si>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</si>
  <si>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</si>
  <si>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</si>
  <si>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</si>
  <si>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</si>
  <si>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</si>
  <si>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</si>
  <si>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</si>
  <si>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</si>
  <si>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</si>
  <si>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</si>
  <si>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</si>
  <si>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</si>
  <si>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</si>
  <si>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</si>
  <si>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</si>
  <si>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</si>
  <si>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</si>
  <si>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</si>
  <si>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</si>
  <si>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</si>
  <si>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</si>
  <si>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</si>
  <si>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</si>
  <si>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</si>
  <si>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</si>
  <si>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</si>
  <si>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</si>
  <si>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</si>
  <si>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</si>
  <si>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</si>
  <si>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</si>
  <si>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</si>
  <si>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</si>
  <si>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</si>
  <si>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</si>
  <si>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</si>
  <si>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</si>
  <si>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</si>
  <si>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</si>
  <si>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</si>
  <si>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</si>
  <si>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</si>
  <si>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</si>
  <si>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</si>
  <si>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</si>
  <si>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</si>
  <si>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</si>
  <si>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</si>
  <si>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</si>
  <si>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</si>
  <si>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</si>
  <si>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</si>
  <si>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</si>
  <si>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</si>
  <si>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</si>
  <si>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</si>
  <si>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</si>
  <si>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</si>
  <si>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</si>
  <si>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</si>
  <si>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</si>
  <si>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</si>
  <si>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</si>
  <si>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</si>
  <si>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</si>
  <si>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</si>
  <si>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</si>
  <si>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</si>
  <si>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</si>
  <si>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</si>
  <si>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</si>
  <si>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</si>
  <si>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</si>
  <si>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</si>
  <si>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</si>
  <si>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</si>
  <si>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</si>
  <si>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</si>
  <si>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</si>
  <si>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</si>
  <si>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</si>
  <si>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</si>
  <si>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</si>
  <si>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</si>
  <si>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</si>
  <si>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</si>
  <si>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</si>
  <si>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</si>
  <si>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</si>
  <si>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</si>
  <si>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</si>
  <si>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</si>
  <si>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</si>
  <si>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</si>
  <si>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</si>
  <si>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</si>
  <si>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</si>
  <si>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</si>
  <si>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</si>
  <si>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</si>
  <si>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</si>
  <si>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</si>
  <si>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</si>
  <si>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</si>
  <si>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</si>
  <si>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</si>
  <si>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</si>
  <si>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</si>
  <si>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</si>
  <si>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</si>
  <si>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</si>
  <si>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</si>
  <si>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</si>
  <si>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</si>
  <si>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</si>
  <si>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</si>
  <si>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</si>
  <si>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</si>
  <si>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</si>
  <si>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</si>
  <si>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</si>
  <si>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</si>
  <si>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</si>
  <si>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</si>
  <si>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</si>
  <si>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</si>
  <si>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</si>
  <si>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</si>
  <si>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</si>
  <si>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</si>
  <si>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</si>
  <si>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</si>
  <si>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</si>
  <si>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</si>
  <si>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</si>
  <si>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</si>
  <si>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</si>
  <si>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</si>
  <si>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</si>
  <si>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</si>
  <si>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</si>
  <si>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</si>
  <si>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</si>
  <si>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</si>
  <si>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</si>
  <si>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</si>
  <si>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</si>
  <si>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</si>
  <si>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</si>
  <si>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</si>
  <si>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</si>
  <si>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</si>
  <si>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</si>
  <si>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</si>
  <si>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</si>
  <si>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</si>
  <si>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</si>
  <si>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</si>
  <si>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</si>
  <si>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</si>
  <si>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</si>
  <si>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</si>
  <si>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</si>
  <si>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</si>
  <si>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</si>
  <si>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</si>
  <si>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</si>
  <si>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</si>
  <si>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</si>
  <si>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</si>
  <si>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</si>
  <si>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</si>
  <si>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</si>
  <si>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</si>
  <si>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</si>
  <si>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</si>
  <si>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</si>
  <si>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</si>
  <si>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</si>
  <si>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</si>
  <si>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</si>
  <si>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</si>
  <si>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</si>
  <si>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</si>
  <si>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</si>
  <si>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</si>
  <si>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</si>
  <si>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</si>
  <si>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</si>
  <si>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</si>
  <si>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</si>
  <si>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</si>
  <si>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</si>
  <si>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</si>
  <si>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</si>
  <si>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</si>
  <si>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</si>
  <si>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</si>
  <si>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</si>
  <si>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</si>
  <si>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</si>
  <si>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</si>
  <si>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</si>
  <si>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</si>
  <si>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</si>
  <si>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</si>
  <si>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</si>
  <si>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</si>
  <si>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</si>
  <si>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</si>
  <si>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</si>
  <si>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</si>
  <si>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</si>
  <si>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</si>
  <si>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</si>
  <si>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</si>
  <si>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</si>
  <si>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</si>
  <si>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</si>
  <si>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</si>
  <si>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</si>
  <si>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</si>
  <si>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</si>
  <si>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</si>
  <si>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</si>
  <si>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</si>
  <si>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</si>
  <si>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</si>
  <si>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</si>
  <si>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</si>
  <si>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</si>
  <si>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</si>
  <si>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</si>
  <si>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</si>
  <si>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</si>
  <si>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</si>
  <si>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</si>
  <si>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</si>
  <si>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</si>
  <si>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</si>
  <si>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</si>
  <si>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</si>
  <si>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</si>
  <si>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</si>
  <si>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</si>
  <si>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</si>
  <si>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</si>
  <si>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</si>
  <si>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</si>
  <si>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</si>
  <si>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</si>
  <si>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</si>
  <si>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</si>
  <si>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</si>
  <si>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</si>
  <si>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</si>
  <si>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</si>
  <si>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</si>
  <si>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</si>
  <si>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</si>
  <si>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</si>
  <si>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</si>
  <si>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</si>
  <si>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</si>
  <si>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</si>
  <si>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</si>
  <si>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</si>
  <si>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</si>
  <si>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</si>
  <si>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</si>
  <si>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</si>
  <si>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</si>
  <si>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</si>
  <si>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</si>
  <si>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</si>
  <si>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</si>
  <si>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</si>
  <si>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</si>
  <si>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</si>
  <si>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</si>
  <si>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</si>
  <si>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</si>
  <si>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</si>
  <si>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</si>
  <si>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</si>
  <si>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</si>
  <si>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</si>
  <si>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</si>
  <si>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</si>
  <si>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</si>
  <si>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</si>
  <si>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</si>
  <si>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</si>
  <si>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</si>
  <si>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</si>
  <si>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</si>
  <si>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</si>
  <si>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</si>
  <si>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</si>
  <si>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</si>
  <si>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</si>
  <si>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</si>
  <si>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</si>
  <si>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</si>
  <si>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</si>
  <si>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</si>
  <si>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</si>
  <si>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</si>
  <si>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</si>
  <si>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</si>
  <si>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</si>
  <si>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</si>
  <si>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</si>
  <si>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</si>
  <si>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</si>
  <si>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</si>
  <si>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</si>
  <si>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</si>
  <si>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</si>
  <si>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</si>
  <si>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</si>
  <si>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</si>
  <si>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</si>
  <si>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</si>
  <si>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</si>
  <si>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</si>
  <si>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</si>
  <si>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</si>
  <si>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</si>
  <si>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</si>
  <si>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</si>
  <si>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</si>
  <si>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</si>
  <si>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</si>
  <si>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</si>
  <si>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</si>
  <si>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</si>
  <si>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</si>
  <si>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</si>
  <si>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</si>
  <si>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</si>
  <si>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</si>
  <si>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</si>
  <si>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</si>
  <si>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</si>
  <si>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</si>
  <si>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</si>
  <si>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</si>
  <si>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</si>
  <si>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</si>
  <si>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</si>
  <si>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</si>
  <si>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</si>
  <si>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</si>
  <si>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</si>
  <si>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</si>
  <si>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</si>
  <si>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</si>
  <si>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</si>
  <si>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</si>
  <si>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</si>
  <si>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</si>
  <si>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</si>
  <si>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</si>
  <si>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</si>
  <si>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</si>
  <si>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</si>
  <si>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</si>
  <si>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</si>
  <si>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</si>
  <si>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</si>
  <si>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</si>
  <si>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</si>
  <si>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</si>
  <si>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</si>
  <si>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</si>
  <si>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</si>
  <si>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</si>
  <si>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</si>
  <si>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</si>
  <si>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</si>
  <si>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</si>
  <si>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</si>
  <si>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</si>
  <si>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</si>
  <si>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</si>
  <si>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</si>
  <si>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</si>
  <si>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</si>
  <si>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</si>
  <si>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</si>
  <si>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</si>
  <si>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</si>
  <si>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</si>
  <si>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</si>
  <si>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</si>
  <si>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</si>
  <si>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</si>
  <si>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</si>
  <si>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</si>
  <si>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</si>
  <si>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</si>
  <si>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</si>
  <si>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</si>
  <si>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</si>
  <si>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</si>
  <si>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</si>
  <si>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</si>
  <si>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</si>
  <si>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</si>
  <si>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</si>
  <si>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</si>
  <si>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</si>
  <si>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</si>
  <si>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</si>
  <si>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</si>
  <si>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</si>
  <si>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</si>
  <si>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</si>
  <si>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</si>
  <si>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</si>
  <si>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</si>
  <si>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</si>
  <si>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</si>
  <si>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</si>
  <si>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</si>
  <si>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</si>
  <si>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</si>
  <si>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</si>
  <si>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</si>
  <si>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</si>
  <si>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</si>
  <si>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</si>
  <si>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</si>
  <si>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</si>
  <si>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</si>
  <si>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</si>
  <si>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</si>
  <si>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</si>
  <si>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</si>
  <si>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</si>
  <si>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</si>
  <si>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</si>
  <si>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</si>
  <si>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</si>
  <si>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</si>
  <si>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</si>
  <si>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</si>
  <si>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</si>
  <si>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</si>
  <si>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</si>
  <si>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</si>
  <si>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</si>
  <si>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</si>
  <si>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</si>
  <si>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</si>
  <si>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</si>
  <si>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</si>
  <si>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</si>
  <si>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</si>
  <si>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</si>
  <si>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</si>
  <si>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</si>
  <si>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</si>
  <si>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</si>
  <si>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</si>
  <si>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</si>
  <si>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</si>
  <si>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</si>
  <si>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</si>
  <si>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</si>
  <si>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</si>
  <si>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</si>
  <si>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</si>
  <si>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</si>
  <si>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</si>
  <si>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</si>
  <si>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</si>
  <si>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</si>
  <si>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</si>
  <si>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</si>
  <si>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</si>
  <si>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</si>
  <si>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</si>
  <si>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</si>
  <si>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</si>
  <si>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</si>
  <si>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</si>
  <si>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</si>
  <si>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</si>
  <si>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</si>
  <si>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</si>
  <si>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</si>
  <si>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</si>
  <si>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</si>
  <si>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</si>
  <si>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</si>
  <si>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</si>
  <si>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</si>
  <si>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</si>
  <si>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</si>
  <si>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</si>
  <si>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</si>
  <si>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</si>
  <si>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</si>
  <si>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</si>
  <si>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</si>
  <si>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</si>
  <si>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</si>
  <si>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</si>
  <si>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</si>
  <si>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</si>
  <si>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</si>
  <si>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</si>
  <si>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</si>
  <si>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</si>
  <si>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</si>
  <si>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</si>
  <si>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</si>
  <si>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</si>
  <si>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</si>
  <si>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</si>
  <si>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</si>
  <si>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</si>
  <si>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</si>
  <si>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</si>
  <si>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</si>
  <si>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</si>
  <si>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</si>
  <si>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</si>
  <si>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</si>
  <si>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</si>
  <si>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</si>
  <si>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</si>
  <si>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</si>
  <si>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</si>
  <si>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</si>
  <si>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</si>
  <si>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</si>
  <si>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</si>
  <si>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</si>
  <si>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</si>
  <si>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</si>
  <si>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</si>
  <si>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</si>
  <si>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</si>
  <si>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</si>
  <si>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</si>
  <si>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</si>
  <si>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</si>
  <si>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</si>
  <si>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</si>
  <si>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</si>
  <si>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</si>
  <si>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</si>
  <si>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</si>
  <si>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</si>
  <si>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</si>
  <si>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</si>
  <si>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</si>
  <si>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</si>
  <si>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</si>
  <si>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</si>
  <si>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</si>
  <si>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</si>
  <si>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</si>
  <si>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</si>
  <si>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</si>
  <si>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</si>
  <si>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</si>
  <si>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</si>
  <si>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</si>
  <si>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</si>
  <si>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</si>
  <si>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</si>
  <si>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</si>
  <si>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</si>
  <si>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</si>
  <si>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</si>
  <si>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</si>
  <si>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</si>
  <si>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</si>
  <si>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</si>
  <si>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</si>
  <si>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</si>
  <si>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</si>
  <si>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</si>
  <si>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</si>
  <si>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</si>
  <si>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</si>
  <si>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</si>
  <si>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</si>
  <si>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</si>
  <si>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</si>
  <si>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</si>
  <si>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</si>
  <si>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</si>
  <si>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</si>
  <si>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</si>
  <si>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</si>
  <si>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</si>
  <si>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</si>
  <si>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</si>
  <si>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</si>
  <si>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</si>
  <si>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</si>
  <si>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</si>
  <si>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</si>
  <si>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</si>
  <si>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</si>
  <si>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</si>
  <si>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</si>
  <si>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</si>
  <si>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</si>
  <si>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</si>
  <si>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</si>
  <si>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</si>
  <si>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</si>
  <si>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</si>
  <si>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</si>
  <si>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</si>
  <si>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</si>
  <si>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</si>
  <si>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</si>
  <si>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</si>
  <si>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</si>
  <si>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</si>
  <si>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</si>
  <si>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</si>
  <si>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</si>
  <si>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</si>
  <si>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</si>
  <si>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</si>
  <si>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</si>
  <si>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</si>
  <si>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</si>
  <si>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</si>
  <si>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</si>
  <si>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</si>
  <si>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</si>
  <si>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</si>
  <si>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</si>
  <si>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</si>
  <si>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</si>
  <si>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</si>
  <si>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</si>
  <si>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</si>
  <si>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</si>
  <si>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</si>
  <si>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</si>
  <si>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</si>
  <si>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</si>
  <si>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</si>
  <si>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</si>
  <si>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</si>
  <si>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</si>
  <si>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</si>
  <si>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</si>
  <si>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</si>
  <si>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</si>
  <si>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</si>
  <si>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</si>
  <si>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</si>
  <si>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</si>
  <si>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</si>
  <si>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</si>
  <si>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</si>
  <si>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</si>
  <si>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</si>
  <si>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</si>
  <si>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</si>
  <si>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</si>
  <si>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</si>
  <si>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</si>
  <si>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</si>
  <si>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</si>
  <si>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</si>
  <si>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</si>
  <si>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</si>
  <si>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</si>
  <si>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</si>
  <si>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</si>
  <si>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</si>
  <si>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</si>
  <si>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</si>
  <si>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</si>
  <si>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</si>
  <si>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</si>
  <si>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</si>
  <si>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</si>
  <si>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</si>
  <si>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</si>
  <si>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</si>
  <si>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</si>
  <si>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</si>
  <si>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</si>
  <si>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</si>
  <si>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</si>
  <si>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</si>
  <si>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</si>
  <si>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</si>
  <si>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</si>
  <si>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</si>
  <si>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</si>
  <si>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</si>
  <si>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</si>
  <si>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</si>
  <si>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</si>
  <si>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</si>
  <si>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</si>
  <si>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</si>
  <si>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</si>
  <si>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</si>
  <si>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</si>
  <si>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</si>
  <si>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</si>
  <si>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</si>
  <si>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</si>
  <si>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</si>
  <si>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</si>
  <si>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</si>
  <si>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</si>
  <si>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</si>
  <si>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</si>
  <si>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</si>
  <si>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</si>
  <si>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</si>
  <si>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</si>
  <si>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</si>
  <si>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</si>
  <si>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</si>
  <si>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</si>
  <si>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</si>
  <si>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</si>
  <si>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</si>
  <si>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</si>
  <si>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</si>
  <si>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</si>
  <si>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</si>
  <si>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</si>
  <si>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</si>
  <si>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</si>
  <si>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</si>
  <si>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</si>
  <si>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</si>
  <si>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</si>
  <si>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</si>
  <si>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</si>
  <si>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</si>
  <si>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</si>
  <si>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</si>
  <si>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</si>
  <si>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</si>
  <si>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</si>
  <si>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</si>
  <si>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</si>
  <si>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</si>
  <si>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</si>
  <si>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</si>
  <si>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</si>
  <si>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</si>
  <si>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</si>
  <si>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</si>
  <si>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</si>
  <si>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</si>
  <si>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</si>
  <si>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</si>
  <si>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</si>
  <si>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</si>
  <si>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</si>
  <si>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</si>
  <si>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</si>
  <si>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</si>
  <si>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</si>
  <si>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</si>
  <si>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</si>
  <si>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</si>
  <si>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</si>
  <si>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</si>
  <si>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</si>
  <si>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</si>
  <si>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</si>
  <si>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</si>
  <si>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</si>
  <si>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</si>
  <si>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</si>
  <si>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</si>
  <si>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</si>
  <si>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</si>
  <si>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</si>
  <si>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</si>
  <si>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</si>
  <si>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</si>
  <si>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</si>
  <si>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</si>
  <si>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</si>
  <si>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</si>
  <si>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</si>
  <si>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</si>
  <si>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</si>
  <si>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</si>
  <si>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</si>
  <si>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</si>
  <si>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</si>
  <si>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</si>
  <si>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</si>
  <si>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</si>
  <si>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</si>
  <si>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</si>
  <si>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</si>
  <si>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</si>
  <si>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</si>
  <si>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</si>
  <si>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</si>
  <si>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</si>
  <si>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</si>
  <si>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</si>
  <si>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</si>
  <si>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</si>
  <si>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</si>
  <si>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</si>
  <si>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</si>
  <si>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</si>
  <si>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</si>
  <si>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</si>
  <si>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</si>
  <si>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</si>
  <si>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</si>
  <si>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</si>
  <si>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</si>
  <si>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</si>
  <si>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</si>
  <si>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</si>
  <si>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</si>
  <si>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</si>
  <si>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</si>
  <si>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</si>
  <si>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</si>
  <si>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</si>
  <si>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</si>
  <si>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</si>
  <si>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</si>
  <si>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</si>
  <si>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</si>
  <si>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</si>
  <si>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</si>
  <si>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</si>
  <si>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</si>
  <si>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</si>
  <si>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</si>
  <si>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</si>
  <si>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</si>
  <si>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</si>
  <si>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</si>
  <si>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</si>
  <si>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</si>
  <si>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</si>
  <si>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</si>
  <si>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</si>
  <si>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</si>
  <si>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</si>
  <si>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</si>
  <si>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</si>
  <si>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</si>
  <si>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</si>
  <si>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</si>
  <si>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</si>
  <si>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</si>
  <si>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</si>
  <si>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</si>
  <si>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</si>
  <si>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</si>
  <si>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</si>
  <si>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</si>
  <si>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</si>
  <si>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</si>
  <si>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</si>
  <si>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</si>
  <si>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</si>
  <si>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</si>
  <si>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</si>
  <si>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</si>
  <si>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</si>
  <si>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</si>
  <si>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</si>
  <si>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</si>
  <si>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</si>
  <si>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</si>
  <si>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</si>
  <si>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</si>
  <si>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</si>
  <si>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</si>
  <si>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</si>
  <si>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</si>
  <si>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</si>
  <si>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</si>
  <si>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</si>
  <si>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</si>
  <si>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</si>
  <si>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</si>
  <si>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</si>
  <si>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</si>
  <si>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</si>
  <si>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</si>
  <si>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</si>
  <si>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</si>
  <si>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</si>
  <si>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</si>
  <si>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</si>
  <si>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</si>
  <si>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</si>
  <si>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</si>
  <si>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</si>
  <si>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</si>
  <si>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</si>
  <si>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</si>
  <si>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</si>
  <si>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</si>
  <si>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</si>
  <si>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</si>
  <si>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</si>
  <si>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</si>
  <si>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</si>
  <si>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</si>
  <si>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</si>
  <si>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</si>
  <si>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</si>
  <si>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</si>
  <si>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</si>
  <si>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</si>
  <si>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</si>
  <si>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</si>
  <si>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</si>
  <si>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</si>
  <si>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</si>
  <si>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</si>
  <si>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</si>
  <si>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</si>
  <si>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</si>
  <si>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</si>
  <si>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</si>
  <si>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</si>
  <si>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</si>
  <si>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</si>
  <si>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</si>
  <si>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</si>
  <si>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</si>
  <si>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</si>
  <si>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</si>
  <si>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</si>
  <si>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</si>
  <si>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</si>
  <si>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</si>
  <si>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</si>
  <si>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</si>
  <si>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</si>
  <si>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</si>
  <si>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</si>
  <si>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</si>
  <si>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</si>
  <si>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</si>
  <si>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</si>
  <si>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</si>
  <si>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</si>
  <si>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</si>
  <si>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</si>
  <si>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</si>
  <si>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</si>
  <si>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</si>
  <si>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</si>
  <si>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</si>
  <si>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</si>
  <si>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</si>
  <si>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</si>
  <si>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</si>
  <si>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</si>
  <si>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</si>
  <si>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</si>
  <si>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</si>
  <si>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</si>
  <si>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</si>
  <si>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</si>
  <si>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</si>
  <si>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</si>
  <si>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</si>
  <si>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</si>
  <si>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</si>
  <si>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</si>
  <si>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</si>
  <si>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</si>
  <si>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</si>
  <si>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</si>
  <si>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</si>
  <si>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</si>
  <si>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</si>
  <si>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</si>
  <si>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</si>
  <si>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</si>
  <si>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</si>
  <si>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</si>
  <si>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</si>
  <si>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</si>
  <si>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</si>
  <si>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</si>
  <si>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</si>
  <si>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</si>
  <si>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</si>
  <si>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</si>
  <si>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</si>
  <si>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</si>
  <si>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</si>
  <si>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</si>
  <si>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</si>
  <si>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</si>
  <si>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</si>
  <si>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</si>
  <si>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</si>
  <si>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</si>
  <si>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</si>
  <si>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</si>
  <si>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</si>
  <si>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</si>
  <si>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</si>
  <si>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</si>
  <si>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</si>
  <si>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</si>
  <si>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</si>
  <si>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</si>
  <si>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</si>
  <si>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</si>
  <si>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</si>
  <si>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</si>
  <si>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</si>
  <si>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</si>
  <si>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</si>
  <si>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</si>
  <si>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</si>
  <si>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</si>
  <si>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</si>
  <si>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</si>
  <si>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</si>
  <si>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</si>
  <si>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</si>
  <si>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</si>
  <si>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</si>
  <si>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</si>
  <si>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</si>
  <si>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</si>
  <si>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</si>
  <si>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</si>
  <si>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</si>
  <si>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</si>
  <si>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</si>
  <si>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</si>
  <si>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</si>
  <si>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</si>
  <si>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</si>
  <si>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</si>
  <si>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</si>
  <si>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</si>
  <si>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</si>
  <si>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</si>
  <si>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</si>
  <si>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</si>
  <si>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</si>
  <si>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</si>
  <si>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</si>
  <si>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</si>
  <si>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</si>
  <si>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</si>
  <si>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</si>
  <si>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</si>
  <si>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</si>
  <si>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</si>
  <si>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</si>
  <si>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</si>
  <si>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</si>
  <si>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</si>
  <si>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</si>
  <si>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</si>
  <si>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</si>
  <si>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</si>
  <si>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</si>
  <si>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</si>
  <si>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</si>
  <si>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</si>
  <si>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</si>
  <si>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</si>
  <si>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</si>
  <si>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</si>
  <si>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</si>
  <si>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</si>
  <si>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</si>
  <si>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</si>
  <si>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</si>
  <si>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</si>
  <si>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</si>
  <si>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</si>
  <si>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</si>
  <si>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</si>
  <si>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</si>
  <si>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</si>
  <si>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</si>
  <si>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</si>
  <si>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</si>
  <si>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</si>
  <si>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</si>
  <si>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</si>
  <si>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</si>
  <si>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</si>
  <si>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</si>
  <si>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</si>
  <si>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</si>
  <si>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</si>
  <si>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</si>
  <si>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</si>
  <si>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</si>
  <si>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</si>
  <si>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</si>
  <si>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</si>
  <si>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</si>
  <si>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</si>
  <si>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</si>
  <si>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</si>
  <si>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</si>
  <si>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</si>
  <si>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</si>
  <si>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</si>
  <si>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</si>
  <si>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</si>
  <si>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</si>
  <si>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</si>
  <si>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</si>
  <si>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</si>
  <si>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</si>
  <si>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</si>
  <si>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</si>
  <si>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</si>
  <si>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</si>
  <si>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</si>
  <si>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</si>
  <si>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</si>
  <si>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</si>
  <si>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</si>
  <si>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</si>
  <si>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</si>
  <si>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</si>
  <si>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</si>
  <si>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</si>
  <si>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</si>
  <si>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</si>
  <si>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</si>
  <si>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</si>
  <si>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</si>
  <si>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</si>
  <si>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</si>
  <si>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</si>
  <si>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</si>
  <si>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</si>
  <si>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</si>
  <si>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</si>
  <si>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</si>
  <si>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</si>
  <si>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</si>
  <si>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</si>
  <si>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</si>
  <si>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</si>
  <si>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</si>
  <si>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</si>
  <si>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</si>
  <si>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</si>
  <si>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</si>
  <si>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</si>
  <si>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</si>
  <si>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</si>
  <si>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</si>
  <si>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</si>
  <si>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</si>
  <si>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</si>
  <si>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</si>
  <si>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</si>
  <si>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</si>
  <si>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</si>
  <si>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</si>
  <si>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</si>
  <si>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</si>
  <si>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</si>
  <si>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</si>
  <si>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</si>
  <si>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</si>
  <si>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</si>
  <si>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</si>
  <si>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</si>
  <si>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</si>
  <si>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</si>
  <si>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</si>
  <si>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</si>
  <si>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</si>
  <si>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</si>
  <si>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</si>
  <si>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</si>
  <si>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</si>
  <si>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</si>
  <si>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</si>
  <si>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</si>
  <si>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</si>
  <si>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</si>
  <si>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</si>
  <si>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</si>
  <si>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</si>
  <si>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</si>
  <si>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</si>
  <si>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</si>
  <si>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</si>
  <si>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</si>
  <si>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</si>
  <si>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</si>
  <si>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</si>
  <si>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</si>
  <si>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</si>
  <si>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</si>
  <si>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</si>
  <si>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</si>
  <si>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</si>
  <si>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</si>
  <si>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</si>
  <si>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</si>
  <si>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</si>
  <si>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</si>
  <si>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</si>
  <si>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</si>
  <si>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</si>
  <si>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</si>
  <si>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</si>
  <si>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</si>
  <si>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</si>
  <si>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</si>
  <si>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</si>
  <si>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</si>
  <si>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</si>
  <si>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</si>
  <si>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</si>
  <si>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</si>
  <si>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</si>
  <si>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</si>
  <si>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</si>
  <si>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</si>
  <si>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</si>
  <si>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</si>
  <si>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</si>
  <si>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</si>
  <si>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</si>
  <si>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</si>
  <si>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</si>
  <si>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</si>
  <si>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</si>
  <si>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</si>
  <si>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</si>
  <si>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</si>
  <si>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</si>
  <si>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</si>
  <si>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</si>
  <si>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</si>
  <si>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</si>
  <si>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</si>
  <si>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</si>
  <si>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</si>
  <si>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</si>
  <si>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</si>
  <si>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</si>
  <si>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</si>
  <si>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</si>
  <si>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</si>
  <si>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</si>
  <si>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</si>
  <si>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</si>
  <si>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</si>
  <si>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</si>
  <si>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</si>
  <si>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</si>
  <si>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</si>
  <si>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</si>
  <si>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</si>
  <si>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</si>
  <si>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</si>
  <si>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</si>
  <si>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</si>
  <si>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</si>
  <si>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</si>
  <si>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</si>
  <si>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</si>
  <si>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</si>
  <si>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</si>
  <si>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</si>
  <si>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</si>
  <si>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</si>
  <si>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</si>
  <si>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</si>
  <si>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</si>
  <si>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</si>
  <si>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</si>
  <si>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</si>
  <si>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</si>
  <si>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</si>
  <si>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</si>
  <si>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</si>
  <si>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</si>
  <si>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</si>
  <si>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</si>
  <si>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</si>
  <si>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</si>
  <si>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</si>
  <si>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</si>
  <si>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</si>
  <si>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</si>
  <si>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</si>
  <si>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</si>
  <si>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</si>
  <si>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</si>
  <si>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</si>
  <si>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</si>
  <si>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</si>
  <si>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</si>
  <si>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</si>
  <si>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</si>
  <si>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</si>
  <si>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</si>
  <si>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</si>
  <si>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</si>
  <si>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</si>
  <si>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</si>
  <si>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</si>
  <si>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</si>
  <si>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</si>
  <si>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</si>
  <si>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</si>
  <si>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</si>
  <si>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</si>
  <si>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</si>
  <si>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</si>
  <si>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</si>
  <si>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</si>
  <si>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</si>
  <si>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</si>
  <si>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</si>
  <si>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</si>
  <si>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</si>
  <si>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</si>
  <si>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</si>
  <si>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</si>
  <si>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</si>
  <si>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</si>
  <si>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</si>
  <si>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</si>
  <si>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</si>
  <si>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</si>
  <si>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</si>
  <si>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</si>
  <si>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</si>
  <si>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</si>
  <si>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</si>
  <si>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</si>
  <si>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</si>
  <si>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</si>
  <si>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</si>
  <si>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</si>
  <si>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</si>
  <si>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</si>
  <si>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</si>
  <si>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</si>
  <si>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</si>
  <si>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</si>
  <si>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</si>
  <si>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</si>
  <si>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</si>
  <si>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</si>
  <si>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</si>
  <si>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</si>
  <si>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</si>
  <si>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</si>
  <si>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</si>
  <si>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</si>
  <si>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</si>
  <si>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</si>
  <si>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</si>
  <si>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</si>
  <si>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</si>
  <si>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</si>
  <si>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</si>
  <si>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</si>
  <si>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</si>
  <si>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</si>
  <si>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</si>
  <si>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</si>
  <si>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</si>
  <si>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</si>
  <si>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</si>
  <si>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</si>
  <si>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</si>
  <si>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</si>
  <si>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</si>
  <si>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</si>
  <si>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</si>
  <si>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</si>
  <si>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</si>
  <si>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</si>
  <si>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</si>
  <si>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</si>
  <si>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</si>
  <si>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</si>
  <si>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</si>
  <si>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</si>
  <si>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</si>
  <si>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</si>
  <si>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</si>
  <si>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</si>
  <si>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</si>
  <si>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</si>
  <si>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</si>
  <si>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</si>
  <si>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</si>
  <si>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</si>
  <si>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</si>
  <si>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</si>
  <si>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</si>
  <si>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</si>
  <si>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</si>
  <si>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</si>
  <si>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</si>
  <si>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</si>
  <si>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</si>
  <si>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</si>
  <si>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</si>
  <si>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</si>
  <si>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</si>
  <si>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</si>
  <si>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</si>
  <si>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</si>
  <si>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</si>
  <si>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</si>
  <si>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</si>
  <si>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</si>
  <si>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</si>
  <si>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</si>
  <si>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</si>
  <si>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</si>
  <si>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</si>
  <si>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</si>
  <si>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</si>
  <si>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</si>
  <si>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</si>
  <si>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</si>
  <si>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</si>
  <si>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</si>
  <si>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</si>
  <si>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</si>
  <si>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</si>
  <si>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</si>
  <si>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</si>
  <si>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</si>
  <si>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</si>
  <si>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</si>
  <si>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</si>
  <si>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</si>
  <si>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</si>
  <si>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</si>
  <si>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</si>
  <si>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</si>
  <si>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</si>
  <si>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</si>
  <si>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</si>
  <si>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</si>
  <si>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</si>
  <si>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</si>
  <si>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</si>
  <si>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</si>
  <si>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</si>
  <si>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</si>
  <si>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</si>
  <si>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</si>
  <si>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</si>
  <si>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</si>
  <si>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</si>
  <si>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</si>
  <si>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</si>
  <si>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</si>
  <si>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</si>
  <si>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</si>
  <si>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</si>
  <si>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</si>
  <si>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</si>
  <si>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</si>
  <si>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</si>
  <si>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</si>
  <si>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</si>
  <si>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</si>
  <si>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</si>
  <si>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</si>
  <si>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</si>
  <si>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</si>
  <si>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</si>
  <si>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</si>
  <si>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</si>
  <si>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</si>
  <si>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</si>
  <si>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</si>
  <si>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</si>
  <si>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</si>
  <si>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</si>
  <si>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</si>
  <si>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</si>
  <si>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</si>
  <si>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</si>
  <si>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</si>
  <si>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</si>
  <si>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</si>
  <si>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</si>
  <si>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</si>
  <si>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</si>
  <si>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</si>
  <si>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</si>
  <si>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</si>
  <si>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</si>
  <si>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</si>
  <si>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</si>
  <si>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</si>
  <si>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</si>
  <si>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</si>
  <si>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</si>
  <si>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</si>
  <si>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</si>
  <si>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</si>
  <si>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</si>
  <si>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</si>
  <si>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</si>
  <si>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</si>
  <si>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</si>
  <si>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</si>
  <si>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</si>
  <si>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</si>
  <si>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</si>
  <si>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</si>
  <si>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</si>
  <si>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</si>
  <si>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</si>
  <si>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</si>
  <si>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</si>
  <si>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</si>
  <si>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</si>
  <si>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</si>
  <si>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</si>
  <si>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</si>
  <si>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</si>
  <si>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</si>
  <si>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</si>
  <si>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</si>
  <si>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</si>
  <si>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</si>
  <si>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</si>
  <si>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</si>
  <si>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</si>
  <si>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</si>
  <si>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</si>
  <si>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</si>
  <si>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</si>
  <si>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</si>
  <si>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</si>
  <si>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</si>
  <si>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</si>
  <si>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</si>
  <si>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</si>
  <si>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</si>
  <si>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</si>
  <si>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</si>
  <si>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</si>
  <si>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</si>
  <si>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</si>
  <si>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</si>
  <si>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</si>
  <si>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</si>
  <si>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</si>
  <si>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</si>
  <si>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</si>
  <si>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</si>
  <si>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</si>
  <si>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</si>
  <si>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</si>
  <si>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</si>
  <si>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</si>
  <si>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</si>
  <si>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</si>
  <si>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</si>
  <si>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</si>
  <si>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</si>
  <si>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</si>
  <si>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</si>
  <si>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</si>
  <si>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</si>
  <si>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</si>
  <si>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</si>
  <si>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</si>
  <si>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</si>
  <si>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</si>
  <si>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</si>
  <si>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</si>
  <si>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</si>
  <si>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</si>
  <si>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</si>
  <si>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</si>
  <si>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</si>
  <si>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</si>
  <si>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</si>
  <si>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</si>
  <si>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</si>
  <si>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</si>
  <si>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</si>
  <si>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</si>
  <si>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</si>
  <si>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</si>
  <si>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</si>
  <si>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</si>
  <si>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</si>
  <si>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</si>
  <si>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</si>
  <si>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</si>
  <si>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</si>
  <si>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</si>
  <si>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</si>
  <si>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</si>
  <si>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</si>
  <si>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</si>
  <si>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</si>
  <si>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</si>
  <si>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</si>
  <si>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</si>
  <si>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</si>
  <si>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</si>
  <si>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</si>
  <si>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</si>
  <si>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</si>
  <si>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</si>
  <si>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</si>
  <si>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</si>
  <si>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</si>
  <si>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</si>
  <si>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</si>
  <si>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</si>
  <si>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</si>
  <si>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</si>
  <si>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</si>
  <si>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</si>
  <si>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</si>
  <si>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</si>
  <si>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</si>
  <si>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</si>
  <si>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</si>
  <si>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</si>
  <si>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</si>
  <si>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</si>
  <si>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</si>
  <si>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</si>
  <si>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</si>
  <si>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</si>
  <si>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</si>
  <si>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</si>
  <si>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</si>
  <si>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</si>
  <si>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</si>
  <si>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</si>
  <si>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</si>
  <si>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</si>
  <si>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</si>
  <si>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</si>
  <si>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</si>
  <si>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</si>
  <si>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</si>
  <si>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</si>
  <si>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</si>
  <si>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</si>
  <si>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</si>
  <si>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</si>
  <si>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</si>
  <si>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</si>
  <si>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</si>
  <si>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</si>
  <si>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</si>
  <si>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</si>
  <si>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</si>
  <si>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</si>
  <si>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</si>
  <si>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</si>
  <si>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</si>
  <si>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</si>
  <si>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</si>
  <si>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</si>
  <si>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</si>
  <si>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</si>
  <si>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</si>
  <si>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</si>
  <si>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</si>
  <si>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</si>
  <si>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</si>
  <si>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</si>
  <si>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</si>
  <si>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</si>
  <si>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</si>
  <si>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</si>
  <si>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</si>
  <si>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</si>
  <si>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</si>
  <si>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</si>
  <si>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</si>
  <si>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</si>
  <si>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</si>
  <si>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</si>
  <si>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</si>
  <si>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</si>
  <si>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</si>
  <si>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</si>
  <si>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</si>
  <si>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</si>
  <si>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</si>
  <si>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</si>
  <si>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</si>
  <si>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</si>
  <si>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</si>
  <si>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</si>
  <si>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</si>
  <si>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</si>
  <si>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</si>
  <si>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</si>
  <si>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</si>
  <si>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</si>
  <si>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</si>
  <si>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</si>
  <si>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</si>
  <si>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</si>
  <si>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</si>
  <si>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</si>
  <si>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</si>
  <si>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</si>
  <si>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</si>
  <si>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</si>
  <si>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</si>
  <si>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</si>
  <si>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</si>
  <si>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</si>
  <si>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</si>
  <si>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</si>
  <si>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</si>
  <si>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</si>
  <si>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</si>
  <si>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</si>
  <si>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</si>
  <si>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</si>
  <si>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</si>
  <si>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</si>
  <si>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</si>
  <si>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</si>
  <si>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</si>
  <si>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</si>
  <si>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</si>
  <si>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</si>
  <si>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</si>
  <si>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</si>
  <si>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</si>
  <si>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</si>
  <si>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</si>
  <si>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</si>
  <si>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</si>
  <si>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</si>
  <si>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</si>
  <si>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</si>
  <si>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</si>
  <si>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</si>
  <si>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</si>
  <si>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</si>
  <si>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</si>
  <si>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</si>
  <si>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</si>
  <si>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</si>
  <si>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</si>
  <si>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</si>
  <si>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</si>
  <si>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</si>
  <si>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</si>
  <si>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</si>
  <si>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</si>
  <si>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</si>
  <si>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</si>
  <si>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</si>
  <si>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</si>
  <si>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</si>
  <si>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</si>
  <si>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</si>
  <si>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</si>
  <si>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</si>
  <si>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</si>
  <si>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</si>
  <si>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</si>
  <si>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</si>
  <si>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</si>
  <si>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</si>
  <si>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</si>
  <si>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</si>
  <si>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</si>
  <si>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</si>
  <si>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</si>
  <si>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</si>
  <si>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</si>
  <si>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</si>
  <si>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</si>
  <si>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</si>
  <si>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</si>
  <si>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</si>
  <si>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</si>
  <si>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</si>
  <si>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</si>
  <si>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</si>
  <si>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</si>
  <si>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</si>
  <si>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</si>
  <si>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</si>
  <si>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</si>
  <si>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</si>
  <si>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</si>
  <si>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</si>
  <si>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</si>
  <si>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</si>
  <si>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</si>
  <si>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</si>
  <si>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</si>
  <si>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</si>
  <si>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</si>
  <si>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</si>
  <si>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</si>
  <si>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</si>
  <si>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</si>
  <si>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</si>
  <si>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</si>
  <si>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</si>
  <si>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</si>
  <si>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</si>
  <si>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</si>
  <si>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</si>
  <si>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</si>
  <si>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</si>
  <si>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</si>
  <si>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</si>
  <si>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</si>
  <si>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</si>
  <si>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</si>
  <si>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</si>
  <si>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</si>
  <si>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</si>
  <si>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</si>
  <si>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</si>
  <si>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</si>
  <si>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</si>
  <si>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</si>
  <si>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</si>
  <si>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</si>
  <si>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</si>
  <si>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</si>
  <si>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</si>
  <si>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</si>
  <si>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</si>
  <si>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</si>
  <si>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</si>
  <si>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</si>
  <si>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</si>
  <si>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</si>
  <si>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</si>
  <si>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</si>
  <si>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</si>
  <si>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</si>
  <si>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</si>
  <si>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</si>
  <si>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</si>
  <si>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</si>
  <si>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</si>
  <si>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</si>
  <si>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</si>
  <si>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</si>
  <si>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</si>
  <si>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</si>
  <si>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</si>
  <si>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</si>
  <si>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</si>
  <si>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</si>
  <si>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</si>
  <si>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</si>
  <si>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</si>
  <si>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</si>
  <si>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</si>
  <si>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</si>
  <si>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</si>
  <si>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</si>
  <si>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</si>
  <si>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</si>
  <si>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</si>
  <si>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</si>
  <si>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</si>
  <si>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</si>
  <si>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</si>
  <si>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</si>
  <si>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</si>
  <si>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</si>
  <si>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</si>
  <si>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</si>
  <si>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</si>
  <si>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</si>
  <si>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</si>
  <si>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</si>
  <si>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</si>
  <si>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</si>
  <si>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</si>
  <si>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</si>
  <si>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</si>
  <si>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</si>
  <si>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</si>
  <si>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</si>
  <si>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</si>
  <si>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</si>
  <si>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</si>
  <si>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</si>
  <si>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</si>
  <si>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</si>
  <si>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</si>
  <si>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</si>
  <si>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</si>
  <si>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</si>
  <si>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</si>
  <si>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</si>
  <si>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</si>
  <si>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</si>
  <si>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</si>
  <si>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</si>
  <si>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</si>
  <si>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</si>
  <si>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</si>
  <si>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</si>
  <si>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</si>
  <si>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</si>
  <si>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</si>
  <si>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</si>
  <si>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</si>
  <si>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</si>
  <si>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</si>
  <si>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</si>
  <si>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</si>
  <si>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</si>
  <si>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</si>
  <si>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</si>
  <si>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</si>
  <si>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</si>
  <si>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</si>
  <si>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</si>
  <si>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</si>
  <si>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</si>
  <si>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</si>
  <si>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</si>
  <si>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</si>
  <si>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</si>
  <si>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</si>
  <si>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</si>
  <si>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</si>
  <si>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</si>
  <si>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</si>
  <si>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</si>
  <si>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</si>
  <si>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</si>
  <si>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</si>
  <si>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</si>
  <si>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</si>
  <si>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</si>
  <si>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</si>
  <si>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</si>
  <si>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</si>
  <si>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</si>
  <si>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</si>
  <si>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</si>
  <si>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</si>
  <si>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</si>
  <si>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</si>
  <si>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</si>
  <si>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</si>
  <si>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</si>
  <si>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</si>
  <si>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</si>
  <si>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</si>
  <si>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</si>
  <si>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</si>
  <si>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</si>
  <si>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</si>
  <si>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</si>
  <si>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</si>
  <si>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</si>
  <si>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</si>
  <si>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</si>
  <si>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</si>
  <si>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</si>
  <si>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</si>
  <si>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</si>
  <si>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</si>
  <si>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</si>
  <si>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</si>
  <si>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</si>
  <si>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</si>
  <si>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</si>
  <si>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</si>
  <si>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</si>
  <si>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</si>
  <si>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</si>
  <si>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</si>
  <si>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</si>
  <si>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</si>
  <si>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</si>
  <si>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</si>
  <si>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</si>
  <si>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</si>
  <si>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</si>
  <si>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</si>
  <si>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</si>
  <si>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</si>
  <si>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</si>
  <si>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</si>
  <si>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</si>
  <si>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</si>
  <si>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</si>
  <si>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</si>
  <si>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</si>
  <si>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</si>
  <si>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</si>
  <si>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</si>
  <si>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</si>
  <si>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</si>
  <si>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</si>
  <si>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</si>
  <si>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</si>
  <si>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</si>
  <si>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</si>
  <si>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</si>
  <si>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</si>
  <si>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</si>
  <si>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</si>
  <si>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</si>
  <si>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</si>
  <si>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</si>
  <si>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</si>
  <si>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</si>
  <si>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</si>
  <si>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</si>
  <si>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</si>
  <si>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</si>
  <si>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</si>
  <si>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</si>
  <si>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</si>
  <si>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</si>
  <si>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</si>
  <si>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</si>
  <si>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</si>
  <si>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</si>
  <si>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</si>
  <si>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</si>
  <si>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</si>
  <si>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</si>
  <si>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</si>
  <si>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</si>
  <si>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</si>
  <si>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</si>
  <si>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</si>
  <si>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</si>
  <si>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</si>
  <si>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</si>
  <si>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</si>
  <si>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</si>
  <si>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</si>
  <si>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</si>
  <si>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</si>
  <si>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</si>
  <si>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</si>
  <si>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</si>
  <si>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</si>
  <si>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</si>
  <si>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</si>
  <si>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</si>
  <si>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</si>
  <si>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</si>
  <si>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</si>
  <si>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</si>
  <si>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</si>
  <si>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</si>
  <si>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</si>
  <si>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</si>
  <si>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</si>
  <si>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</si>
  <si>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</si>
  <si>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</si>
  <si>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</si>
  <si>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</si>
  <si>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</si>
  <si>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</si>
  <si>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</si>
  <si>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</si>
  <si>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</si>
  <si>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</si>
  <si>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</si>
  <si>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</si>
  <si>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</si>
  <si>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</si>
  <si>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</si>
  <si>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</si>
  <si>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</si>
  <si>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</si>
  <si>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</si>
  <si>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</si>
  <si>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</si>
  <si>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</si>
  <si>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</si>
  <si>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</si>
  <si>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</si>
  <si>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</si>
  <si>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</si>
  <si>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</si>
  <si>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</si>
  <si>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</si>
  <si>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</si>
  <si>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</si>
  <si>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</si>
  <si>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</si>
  <si>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</si>
  <si>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</si>
  <si>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</si>
  <si>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</si>
  <si>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</si>
  <si>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</si>
  <si>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</si>
  <si>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</si>
  <si>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</si>
  <si>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</si>
  <si>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</si>
  <si>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</si>
  <si>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</si>
  <si>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</si>
  <si>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</si>
  <si>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</si>
  <si>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</si>
  <si>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</si>
  <si>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</si>
  <si>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</si>
  <si>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</si>
  <si>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</si>
  <si>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</si>
  <si>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</si>
  <si>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</si>
  <si>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</si>
  <si>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</si>
  <si>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</si>
  <si>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</si>
  <si>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</si>
  <si>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</si>
  <si>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</si>
  <si>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</si>
  <si>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</si>
  <si>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</si>
  <si>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</si>
  <si>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</si>
  <si>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</si>
  <si>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</si>
  <si>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</si>
  <si>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</si>
  <si>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</si>
  <si>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</si>
  <si>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</si>
  <si>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</si>
  <si>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</si>
  <si>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</si>
  <si>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</si>
  <si>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</si>
  <si>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</si>
  <si>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</si>
  <si>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</si>
  <si>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</si>
  <si>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</si>
  <si>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</si>
  <si>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</si>
  <si>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</si>
  <si>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</si>
  <si>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</si>
  <si>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</si>
  <si>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</si>
  <si>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</si>
  <si>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</si>
  <si>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</si>
  <si>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</si>
  <si>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</si>
  <si>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</si>
  <si>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</si>
  <si>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</si>
  <si>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</si>
  <si>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</si>
  <si>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</si>
  <si>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</si>
  <si>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</si>
  <si>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</si>
  <si>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</si>
  <si>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</si>
  <si>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</si>
  <si>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</si>
  <si>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</si>
  <si>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</si>
  <si>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</si>
  <si>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</si>
  <si>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</si>
  <si>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</si>
  <si>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</si>
  <si>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</si>
  <si>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</si>
  <si>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</si>
  <si>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</si>
  <si>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</si>
  <si>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</si>
  <si>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</si>
  <si>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</si>
  <si>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</si>
  <si>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</si>
  <si>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</si>
  <si>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</si>
  <si>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</si>
  <si>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</si>
  <si>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</si>
  <si>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</si>
  <si>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</si>
  <si>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</si>
  <si>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</si>
  <si>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</si>
  <si>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</si>
  <si>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</si>
  <si>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</si>
  <si>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</si>
  <si>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</si>
  <si>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</si>
  <si>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</si>
  <si>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</si>
  <si>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</si>
  <si>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</si>
  <si>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</si>
  <si>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</si>
  <si>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</si>
  <si>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</si>
  <si>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</si>
  <si>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</si>
  <si>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</si>
  <si>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</si>
  <si>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</si>
  <si>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</si>
  <si>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</si>
  <si>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</si>
  <si>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</si>
  <si>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</si>
  <si>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</si>
  <si>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</si>
  <si>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</si>
  <si>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</si>
  <si>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</si>
  <si>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</si>
  <si>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</si>
  <si>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</si>
  <si>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</si>
  <si>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</si>
  <si>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</si>
  <si>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</si>
  <si>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</si>
  <si>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</si>
  <si>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</si>
  <si>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</si>
  <si>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</si>
  <si>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</si>
  <si>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</si>
  <si>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</si>
  <si>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</si>
  <si>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</si>
  <si>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</si>
  <si>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</si>
  <si>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</si>
  <si>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</si>
  <si>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</si>
  <si>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</si>
  <si>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</si>
  <si>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</si>
  <si>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</si>
  <si>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</si>
  <si>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</si>
  <si>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</si>
  <si>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</si>
  <si>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</si>
  <si>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</si>
  <si>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</si>
  <si>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</si>
  <si>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</si>
  <si>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</si>
  <si>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</si>
  <si>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</si>
  <si>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</si>
  <si>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</si>
  <si>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</si>
  <si>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</si>
  <si>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</si>
  <si>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</si>
  <si>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</si>
  <si>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</si>
  <si>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</si>
  <si>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</si>
  <si>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</si>
  <si>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</si>
  <si>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</si>
  <si>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</si>
  <si>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</si>
  <si>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</si>
  <si>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</si>
  <si>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</si>
  <si>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</si>
  <si>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</si>
  <si>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</si>
  <si>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</si>
  <si>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</si>
  <si>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</si>
  <si>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</si>
  <si>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</si>
  <si>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</si>
  <si>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</si>
  <si>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</si>
  <si>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</si>
  <si>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</si>
  <si>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</si>
  <si>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</si>
  <si>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</si>
  <si>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</si>
  <si>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</si>
  <si>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</si>
  <si>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</si>
  <si>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</si>
  <si>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</si>
  <si>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</si>
  <si>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</si>
  <si>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</si>
  <si>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</si>
  <si>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</si>
  <si>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</si>
  <si>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</si>
  <si>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</si>
  <si>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</si>
  <si>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</si>
  <si>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</si>
  <si>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</si>
  <si>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</si>
  <si>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</si>
  <si>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</si>
  <si>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</si>
  <si>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</si>
  <si>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</si>
  <si>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</si>
  <si>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</si>
  <si>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</si>
  <si>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</si>
  <si>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</si>
  <si>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</si>
  <si>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</si>
  <si>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</si>
  <si>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</si>
  <si>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</si>
  <si>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</si>
  <si>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</si>
  <si>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</si>
  <si>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</si>
  <si>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</si>
  <si>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</si>
  <si>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</si>
  <si>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</si>
  <si>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</si>
  <si>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</si>
  <si>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</si>
  <si>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</si>
  <si>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</si>
  <si>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</si>
  <si>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</si>
  <si>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</si>
  <si>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</si>
  <si>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</si>
  <si>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</si>
  <si>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</si>
  <si>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</si>
  <si>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</si>
  <si>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</si>
  <si>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</si>
  <si>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</si>
  <si>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</si>
  <si>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</si>
  <si>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</si>
  <si>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</si>
  <si>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</si>
  <si>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</si>
  <si>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</si>
  <si>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</si>
  <si>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</si>
  <si>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</si>
  <si>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</si>
  <si>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</si>
  <si>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</si>
  <si>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</si>
  <si>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</si>
  <si>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</si>
  <si>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</si>
  <si>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</si>
  <si>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</si>
  <si>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</si>
  <si>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</si>
  <si>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</si>
  <si>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</si>
  <si>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</si>
  <si>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</si>
  <si>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</si>
  <si>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</si>
  <si>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</si>
  <si>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</si>
  <si>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</si>
  <si>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</si>
  <si>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</si>
  <si>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</si>
  <si>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</si>
  <si>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</si>
  <si>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</si>
  <si>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</si>
  <si>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</si>
  <si>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</si>
  <si>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</si>
  <si>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</si>
  <si>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</si>
  <si>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</si>
  <si>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</si>
  <si>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</si>
  <si>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</si>
  <si>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</si>
  <si>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</si>
  <si>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</si>
  <si>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</si>
  <si>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</si>
  <si>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</si>
  <si>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</si>
  <si>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</si>
  <si>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</si>
  <si>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</si>
  <si>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</si>
  <si>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</si>
  <si>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</si>
  <si>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</si>
  <si>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</si>
  <si>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</si>
  <si>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</si>
  <si>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</si>
  <si>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</si>
  <si>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</si>
  <si>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</si>
  <si>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</si>
  <si>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</si>
  <si>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</si>
  <si>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</si>
  <si>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</si>
  <si>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</si>
  <si>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</si>
  <si>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</si>
  <si>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</si>
  <si>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</si>
  <si>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</si>
  <si>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</si>
  <si>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</si>
  <si>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</si>
  <si>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</si>
  <si>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</si>
  <si>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</si>
  <si>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</si>
  <si>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</si>
  <si>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</si>
  <si>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</si>
  <si>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</si>
  <si>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</si>
  <si>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</si>
  <si>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</si>
  <si>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</si>
  <si>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</si>
  <si>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</si>
  <si>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</si>
  <si>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</si>
  <si>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</si>
  <si>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</si>
  <si>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</si>
  <si>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</si>
  <si>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</si>
  <si>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</si>
  <si>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</si>
  <si>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</si>
  <si>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</si>
  <si>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</si>
  <si>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</si>
  <si>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</si>
  <si>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</si>
  <si>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</si>
  <si>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</si>
  <si>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</si>
  <si>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</si>
  <si>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</si>
  <si>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</si>
  <si>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</si>
  <si>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</si>
  <si>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</si>
  <si>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</si>
  <si>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</si>
  <si>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</si>
  <si>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</si>
  <si>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</si>
  <si>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</si>
  <si>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</si>
  <si>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</si>
  <si>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</si>
  <si>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</si>
  <si>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</si>
  <si>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</si>
  <si>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</si>
  <si>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</si>
  <si>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</si>
  <si>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</si>
  <si>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</si>
  <si>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</si>
  <si>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</si>
  <si>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</si>
  <si>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</si>
  <si>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</si>
  <si>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</si>
  <si>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</si>
  <si>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</si>
  <si>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</si>
  <si>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</si>
  <si>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</si>
  <si>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</si>
  <si>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</si>
  <si>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</si>
  <si>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</si>
  <si>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</si>
  <si>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</si>
  <si>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</si>
  <si>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</si>
  <si>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</si>
  <si>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</si>
  <si>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</si>
  <si>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</si>
  <si>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</si>
  <si>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</si>
  <si>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</si>
  <si>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</si>
  <si>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</si>
  <si>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</si>
  <si>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</si>
  <si>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</si>
  <si>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</si>
  <si>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</si>
  <si>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</si>
  <si>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</si>
  <si>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</si>
  <si>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</si>
  <si>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</si>
  <si>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</si>
  <si>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</si>
  <si>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</si>
  <si>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</si>
  <si>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</si>
  <si>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</si>
  <si>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</si>
  <si>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</si>
  <si>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</si>
  <si>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</si>
  <si>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</si>
  <si>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</si>
  <si>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</si>
  <si>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</si>
  <si>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</si>
  <si>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</si>
  <si>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</si>
  <si>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</si>
  <si>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</si>
  <si>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</si>
  <si>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</si>
  <si>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</si>
  <si>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</si>
  <si>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</si>
  <si>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</si>
  <si>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</si>
  <si>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</si>
  <si>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</si>
  <si>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</si>
  <si>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</si>
  <si>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</si>
  <si>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</si>
  <si>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</si>
  <si>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</si>
  <si>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</si>
  <si>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</si>
  <si>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</si>
  <si>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</si>
  <si>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</si>
  <si>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</si>
  <si>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</si>
  <si>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</si>
  <si>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</si>
  <si>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</si>
  <si>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</si>
  <si>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</si>
  <si>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</si>
  <si>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</si>
  <si>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</si>
  <si>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</si>
  <si>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</si>
  <si>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</si>
  <si>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</si>
  <si>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</si>
  <si>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</si>
  <si>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</si>
  <si>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</si>
  <si>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</si>
  <si>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</si>
  <si>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</si>
  <si>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</si>
  <si>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</si>
  <si>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</si>
  <si>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</si>
  <si>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</si>
  <si>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</si>
  <si>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</si>
  <si>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</si>
  <si>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</si>
  <si>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</si>
  <si>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</si>
  <si>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</si>
  <si>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</si>
  <si>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</si>
  <si>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</si>
  <si>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</si>
  <si>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</si>
  <si>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</si>
  <si>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</si>
  <si>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</si>
  <si>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</si>
  <si>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</si>
  <si>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</si>
  <si>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</si>
  <si>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</si>
  <si>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</si>
  <si>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</si>
  <si>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</si>
  <si>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</si>
  <si>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</si>
  <si>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</si>
  <si>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</si>
  <si>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</si>
  <si>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</si>
  <si>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</si>
  <si>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</si>
  <si>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</si>
  <si>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</si>
  <si>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</si>
  <si>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</si>
  <si>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</si>
  <si>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</si>
  <si>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</si>
  <si>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</si>
  <si>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</si>
  <si>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</si>
  <si>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</si>
  <si>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</si>
  <si>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</si>
  <si>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</si>
  <si>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</si>
  <si>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</si>
  <si>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</si>
  <si>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</si>
  <si>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</si>
  <si>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</si>
  <si>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</si>
  <si>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</si>
  <si>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</si>
  <si>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</si>
  <si>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</si>
  <si>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</si>
  <si>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</si>
  <si>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</si>
  <si>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</si>
  <si>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</si>
  <si>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</si>
  <si>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</si>
  <si>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</si>
  <si>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</si>
  <si>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</si>
  <si>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</si>
  <si>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</si>
  <si>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</si>
  <si>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</si>
  <si>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</si>
  <si>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</si>
  <si>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</si>
  <si>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</si>
  <si>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</si>
  <si>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</si>
  <si>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</si>
  <si>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</si>
  <si>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</si>
  <si>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</si>
  <si>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</si>
  <si>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</si>
  <si>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</si>
  <si>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</si>
  <si>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</si>
  <si>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</si>
  <si>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</si>
  <si>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</si>
  <si>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</si>
  <si>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</si>
  <si>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</si>
  <si>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</si>
  <si>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</si>
  <si>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</si>
  <si>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</si>
  <si>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</si>
  <si>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</si>
  <si>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</si>
  <si>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</si>
  <si>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</si>
  <si>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</si>
  <si>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</si>
  <si>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</si>
  <si>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</si>
  <si>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</si>
  <si>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</si>
  <si>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</si>
  <si>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</si>
  <si>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</si>
  <si>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</si>
  <si>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</si>
  <si>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</si>
  <si>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</si>
  <si>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</si>
  <si>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</si>
  <si>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</si>
  <si>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</si>
  <si>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</si>
  <si>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</si>
  <si>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</si>
  <si>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</si>
  <si>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</si>
  <si>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</si>
  <si>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</si>
  <si>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</si>
  <si>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</si>
  <si>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</si>
  <si>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</si>
  <si>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</si>
  <si>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</si>
  <si>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</si>
  <si>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</si>
  <si>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</si>
  <si>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</si>
  <si>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</si>
  <si>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</si>
  <si>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</si>
  <si>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</si>
  <si>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</si>
  <si>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</si>
  <si>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</si>
  <si>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</si>
  <si>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</si>
  <si>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</si>
  <si>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</si>
  <si>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</si>
  <si>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</si>
  <si>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</si>
  <si>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</si>
  <si>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</si>
  <si>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</si>
  <si>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</si>
  <si>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</si>
  <si>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</si>
  <si>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</si>
  <si>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</si>
  <si>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</si>
  <si>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</si>
  <si>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</si>
  <si>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</si>
  <si>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</si>
  <si>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</si>
  <si>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</si>
  <si>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</si>
  <si>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</si>
  <si>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</si>
  <si>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</si>
  <si>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</si>
  <si>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</si>
  <si>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</si>
  <si>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</si>
  <si>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</si>
  <si>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</si>
  <si>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</si>
  <si>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</si>
  <si>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</si>
  <si>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</si>
  <si>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</si>
  <si>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</si>
  <si>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</si>
  <si>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</si>
  <si>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</si>
  <si>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</si>
  <si>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</si>
  <si>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</si>
  <si>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</si>
  <si>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</si>
  <si>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</si>
  <si>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</si>
  <si>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</si>
  <si>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</si>
  <si>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</si>
  <si>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</si>
  <si>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</si>
  <si>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</si>
  <si>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</si>
  <si>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</si>
  <si>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</si>
  <si>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</si>
  <si>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</si>
  <si>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</si>
  <si>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</si>
  <si>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</si>
  <si>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</si>
  <si>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</si>
  <si>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</si>
  <si>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</si>
  <si>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</si>
  <si>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</si>
  <si>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</si>
  <si>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</si>
  <si>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</si>
  <si>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</si>
  <si>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</si>
  <si>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</si>
  <si>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</si>
  <si>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</si>
  <si>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</si>
  <si>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</si>
  <si>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</si>
  <si>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</si>
  <si>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</si>
  <si>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</si>
  <si>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</si>
  <si>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</si>
  <si>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</si>
  <si>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</si>
  <si>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</si>
  <si>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</si>
  <si>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</si>
  <si>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</si>
  <si>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</si>
  <si>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</si>
  <si>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</si>
  <si>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</si>
  <si>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</si>
  <si>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</si>
  <si>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</si>
  <si>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</si>
  <si>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</si>
  <si>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</si>
  <si>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</si>
  <si>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</si>
  <si>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</si>
  <si>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</si>
  <si>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</si>
  <si>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</si>
  <si>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</si>
  <si>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</si>
  <si>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</si>
  <si>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</si>
  <si>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</si>
  <si>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</si>
  <si>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</si>
  <si>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</si>
  <si>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</si>
  <si>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</si>
  <si>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</si>
  <si>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</si>
  <si>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</si>
  <si>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</si>
  <si>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</si>
  <si>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</si>
  <si>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</si>
  <si>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</si>
  <si>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</si>
  <si>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</si>
  <si>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</si>
  <si>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</si>
  <si>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</si>
  <si>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</si>
  <si>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</si>
  <si>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</si>
  <si>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</si>
  <si>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</si>
  <si>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</si>
  <si>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</si>
  <si>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</si>
  <si>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</si>
  <si>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</si>
  <si>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</si>
  <si>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</si>
  <si>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</si>
  <si>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</si>
  <si>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</si>
  <si>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</si>
  <si>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</si>
  <si>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</si>
  <si>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</si>
  <si>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</si>
  <si>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</si>
  <si>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</si>
  <si>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</si>
  <si>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</si>
  <si>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</si>
  <si>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</si>
  <si>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</si>
  <si>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</si>
  <si>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</si>
  <si>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</si>
  <si>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</si>
  <si>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</si>
  <si>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</si>
  <si>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</si>
  <si>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</si>
  <si>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</si>
  <si>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</si>
  <si>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</si>
  <si>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</si>
  <si>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</si>
  <si>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</si>
  <si>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</si>
  <si>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</si>
  <si>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</si>
  <si>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</si>
  <si>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</si>
  <si>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</si>
  <si>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</si>
  <si>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</si>
  <si>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</si>
  <si>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</si>
  <si>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</si>
  <si>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</si>
  <si>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</si>
  <si>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</si>
  <si>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</si>
  <si>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</si>
  <si>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</si>
  <si>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</si>
  <si>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</si>
  <si>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</si>
  <si>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</si>
  <si>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</si>
  <si>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</si>
  <si>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</si>
  <si>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</si>
  <si>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</si>
  <si>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</si>
  <si>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</si>
  <si>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</si>
  <si>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</si>
  <si>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</si>
  <si>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</si>
  <si>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</si>
  <si>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</si>
  <si>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</si>
  <si>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</si>
  <si>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</si>
  <si>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</si>
  <si>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</si>
  <si>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</si>
  <si>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</si>
  <si>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</si>
  <si>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</si>
  <si>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</si>
  <si>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</si>
  <si>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</si>
  <si>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</si>
  <si>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</si>
  <si>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</si>
  <si>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</si>
  <si>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</si>
  <si>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</si>
  <si>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</si>
  <si>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</si>
  <si>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</si>
  <si>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</si>
  <si>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</si>
  <si>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</si>
  <si>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</si>
  <si>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</si>
  <si>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</si>
  <si>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</si>
  <si>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</si>
  <si>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</si>
  <si>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</si>
  <si>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</si>
  <si>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</si>
  <si>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</si>
  <si>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</si>
  <si>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</si>
  <si>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</si>
  <si>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</si>
  <si>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</si>
  <si>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</si>
  <si>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</si>
  <si>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</si>
  <si>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</si>
  <si>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</si>
  <si>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</si>
  <si>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</si>
  <si>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</si>
  <si>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</si>
  <si>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</si>
  <si>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</si>
  <si>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</si>
  <si>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</si>
  <si>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</si>
  <si>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</si>
  <si>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</si>
  <si>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</si>
  <si>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</si>
  <si>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</si>
  <si>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</si>
  <si>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</si>
  <si>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</si>
  <si>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</si>
  <si>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</si>
  <si>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</si>
  <si>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</si>
  <si>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</si>
  <si>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</si>
  <si>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</si>
  <si>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</si>
  <si>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</si>
  <si>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</si>
  <si>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</si>
  <si>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</si>
  <si>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</si>
  <si>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</si>
  <si>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</si>
  <si>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</si>
  <si>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</si>
  <si>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</si>
  <si>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</si>
  <si>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</si>
  <si>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</si>
  <si>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</si>
  <si>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</si>
  <si>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</si>
  <si>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</si>
  <si>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</si>
  <si>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</si>
  <si>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</si>
  <si>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</si>
  <si>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</si>
  <si>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</si>
  <si>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</si>
  <si>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</si>
  <si>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</si>
  <si>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</si>
  <si>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</si>
  <si>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</si>
  <si>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</si>
  <si>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</si>
  <si>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</si>
  <si>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</si>
  <si>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</si>
  <si>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</si>
  <si>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</si>
  <si>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</si>
  <si>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</si>
  <si>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</si>
  <si>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</si>
  <si>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</si>
  <si>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</si>
  <si>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</si>
  <si>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</si>
  <si>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</si>
  <si>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</si>
  <si>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</si>
  <si>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</si>
  <si>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</si>
  <si>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</si>
  <si>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</si>
  <si>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</si>
  <si>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</si>
  <si>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</si>
  <si>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</si>
  <si>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</si>
  <si>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</si>
  <si>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</si>
  <si>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</si>
  <si>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</si>
  <si>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</si>
  <si>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</si>
  <si>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</si>
  <si>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</si>
  <si>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</si>
  <si>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</si>
  <si>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</si>
  <si>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</si>
  <si>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</si>
  <si>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</si>
  <si>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</si>
  <si>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</si>
  <si>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</si>
  <si>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</si>
  <si>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</si>
  <si>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</si>
  <si>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</si>
  <si>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</si>
  <si>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</si>
  <si>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</si>
  <si>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</si>
  <si>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</si>
  <si>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</si>
  <si>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</si>
  <si>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</si>
  <si>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</si>
  <si>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</si>
  <si>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</si>
  <si>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</si>
  <si>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</si>
  <si>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</si>
  <si>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</si>
  <si>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</si>
  <si>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</si>
  <si>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</si>
  <si>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</si>
  <si>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</si>
  <si>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</si>
  <si>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</si>
  <si>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</si>
  <si>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</si>
  <si>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</si>
  <si>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</si>
  <si>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</si>
  <si>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</si>
  <si>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</si>
  <si>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</si>
  <si>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</si>
  <si>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</si>
  <si>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</si>
  <si>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</si>
  <si>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</si>
  <si>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</si>
  <si>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</si>
  <si>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</si>
  <si>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</si>
  <si>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</si>
  <si>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</si>
  <si>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</si>
  <si>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</si>
  <si>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</si>
  <si>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</si>
  <si>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</si>
  <si>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</si>
  <si>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</si>
  <si>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</si>
  <si>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</si>
  <si>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</si>
  <si>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</si>
  <si>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</si>
  <si>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</si>
  <si>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</si>
  <si>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</si>
  <si>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</si>
  <si>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</si>
  <si>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</si>
  <si>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</si>
  <si>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</si>
  <si>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</si>
  <si>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</si>
  <si>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</si>
  <si>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</si>
  <si>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</si>
  <si>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</si>
  <si>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</si>
  <si>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</si>
  <si>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</si>
  <si>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</si>
  <si>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</si>
  <si>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</si>
  <si>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</si>
  <si>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</si>
  <si>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</si>
  <si>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</si>
  <si>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</si>
  <si>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</si>
  <si>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</si>
  <si>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</si>
  <si>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</si>
  <si>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</si>
  <si>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</si>
  <si>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</si>
  <si>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</si>
  <si>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</si>
  <si>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</si>
  <si>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</si>
  <si>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</si>
  <si>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</si>
  <si>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</si>
  <si>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</si>
  <si>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</si>
  <si>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</si>
  <si>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</si>
  <si>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</si>
  <si>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</si>
  <si>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</si>
  <si>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</si>
  <si>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</si>
  <si>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</si>
  <si>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</si>
  <si>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</si>
  <si>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</si>
  <si>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</si>
  <si>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</si>
  <si>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</si>
  <si>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</si>
  <si>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</si>
  <si>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</si>
  <si>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</si>
  <si>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</si>
  <si>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</si>
  <si>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</si>
  <si>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</si>
  <si>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</si>
  <si>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</si>
  <si>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</si>
  <si>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</si>
  <si>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</si>
  <si>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</si>
  <si>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</si>
  <si>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</si>
  <si>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</si>
  <si>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</si>
  <si>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</si>
  <si>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</si>
  <si>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</si>
  <si>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</si>
  <si>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</si>
  <si>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</si>
  <si>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</si>
  <si>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</si>
  <si>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</si>
  <si>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</si>
  <si>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</si>
  <si>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</si>
  <si>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</si>
  <si>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</si>
  <si>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</si>
  <si>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</si>
  <si>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</si>
  <si>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</si>
  <si>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</si>
  <si>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</si>
  <si>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</si>
  <si>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</si>
  <si>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</si>
  <si>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</si>
  <si>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</si>
  <si>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</si>
  <si>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</si>
  <si>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</si>
  <si>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</si>
  <si>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</si>
  <si>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</si>
  <si>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</si>
  <si>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</si>
  <si>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</si>
  <si>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</si>
  <si>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</si>
  <si>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</si>
  <si>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</si>
  <si>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</si>
  <si>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</si>
  <si>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</si>
  <si>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</si>
  <si>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</si>
  <si>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</si>
  <si>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</si>
  <si>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</si>
  <si>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</si>
  <si>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</si>
  <si>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</si>
  <si>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</si>
  <si>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</si>
  <si>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</si>
  <si>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</si>
  <si>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</si>
  <si>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</si>
  <si>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</si>
  <si>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</si>
  <si>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</si>
  <si>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</si>
  <si>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</si>
  <si>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</si>
  <si>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</si>
  <si>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</si>
  <si>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</si>
  <si>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</si>
  <si>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</si>
  <si>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</si>
  <si>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</si>
  <si>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</si>
  <si>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</si>
  <si>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</si>
  <si>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</si>
  <si>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</si>
  <si>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</si>
  <si>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</si>
  <si>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</si>
  <si>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</si>
  <si>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</si>
  <si>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</si>
  <si>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</si>
  <si>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</si>
  <si>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</si>
  <si>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</si>
  <si>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</si>
  <si>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</si>
  <si>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</si>
  <si>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</si>
  <si>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</si>
  <si>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</si>
  <si>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</si>
  <si>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</si>
  <si>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</si>
  <si>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</si>
  <si>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</si>
  <si>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</si>
  <si>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</si>
  <si>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</si>
  <si>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</si>
  <si>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</si>
  <si>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</si>
  <si>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</si>
  <si>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</si>
  <si>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</si>
  <si>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</si>
  <si>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</si>
  <si>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</si>
  <si>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</si>
  <si>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</si>
  <si>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</si>
  <si>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</si>
  <si>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</si>
  <si>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</si>
  <si>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</si>
  <si>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</si>
  <si>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</si>
  <si>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</si>
  <si>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</si>
  <si>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</si>
  <si>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</si>
  <si>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</si>
  <si>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</si>
  <si>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</si>
  <si>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</si>
  <si>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</si>
  <si>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</si>
  <si>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</si>
  <si>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</si>
  <si>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</si>
  <si>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</si>
  <si>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</si>
  <si>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</si>
  <si>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</si>
  <si>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</si>
  <si>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</si>
  <si>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</si>
  <si>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</si>
  <si>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</si>
  <si>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</si>
  <si>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</si>
  <si>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</si>
  <si>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</si>
  <si>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</si>
  <si>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</si>
  <si>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</si>
  <si>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</si>
  <si>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</si>
  <si>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</si>
  <si>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</si>
  <si>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</si>
  <si>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</si>
  <si>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</si>
  <si>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</si>
  <si>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</si>
  <si>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</si>
  <si>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</si>
  <si>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</si>
  <si>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</si>
  <si>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</si>
  <si>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</si>
  <si>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</si>
  <si>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</si>
  <si>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</si>
  <si>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</si>
  <si>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</si>
  <si>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</si>
  <si>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</si>
  <si>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</si>
  <si>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</si>
  <si>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</si>
  <si>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</si>
  <si>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</si>
  <si>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</si>
  <si>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</si>
  <si>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</si>
  <si>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</si>
  <si>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</si>
  <si>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</si>
  <si>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</si>
  <si>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</si>
  <si>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</si>
  <si>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</si>
  <si>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</si>
  <si>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</si>
  <si>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</si>
  <si>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</si>
  <si>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</si>
  <si>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</si>
  <si>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</si>
  <si>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</si>
  <si>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</si>
  <si>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</si>
  <si>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</si>
  <si>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</si>
  <si>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</si>
  <si>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</si>
  <si>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</si>
  <si>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</si>
  <si>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</si>
  <si>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</si>
  <si>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</si>
  <si>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</si>
  <si>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</si>
  <si>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</si>
  <si>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</si>
  <si>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</si>
  <si>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</si>
  <si>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</si>
  <si>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</si>
  <si>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</si>
  <si>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</si>
  <si>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</si>
  <si>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</si>
  <si>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</si>
  <si>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</si>
  <si>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</si>
  <si>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</si>
  <si>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</si>
  <si>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</si>
  <si>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</si>
  <si>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</si>
  <si>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</si>
  <si>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</si>
  <si>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</si>
  <si>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</si>
  <si>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</si>
  <si>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</si>
  <si>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</si>
  <si>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</si>
  <si>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</si>
  <si>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</si>
  <si>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</si>
  <si>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</si>
  <si>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</si>
  <si>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</si>
  <si>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</si>
  <si>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</si>
  <si>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</si>
  <si>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</si>
  <si>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</si>
  <si>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</si>
  <si>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</si>
  <si>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</si>
  <si>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</si>
  <si>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</si>
  <si>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</si>
  <si>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</si>
  <si>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</si>
  <si>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</si>
  <si>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</si>
  <si>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</si>
  <si>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</si>
  <si>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</si>
  <si>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</si>
  <si>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</si>
  <si>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</si>
  <si>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</si>
  <si>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</si>
  <si>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</si>
  <si>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</si>
  <si>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</si>
  <si>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</si>
  <si>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</si>
  <si>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</si>
  <si>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</si>
  <si>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</si>
  <si>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</si>
  <si>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</si>
  <si>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</si>
  <si>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</si>
  <si>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</si>
  <si>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</si>
  <si>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</si>
  <si>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</si>
  <si>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</si>
  <si>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</si>
  <si>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</si>
  <si>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</si>
  <si>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</si>
  <si>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</si>
  <si>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</si>
  <si>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</si>
  <si>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</si>
  <si>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</si>
  <si>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</si>
  <si>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</si>
  <si>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</si>
  <si>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</si>
  <si>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</si>
  <si>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</si>
  <si>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</si>
  <si>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</si>
  <si>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</si>
  <si>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</si>
  <si>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</si>
  <si>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</si>
  <si>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</si>
  <si>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</si>
  <si>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</si>
  <si>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</si>
  <si>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</si>
  <si>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</si>
  <si>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</si>
  <si>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</si>
  <si>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</si>
  <si>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</si>
  <si>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</si>
  <si>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</si>
  <si>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</si>
  <si>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</si>
  <si>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</si>
  <si>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</si>
  <si>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</si>
  <si>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</si>
  <si>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</si>
  <si>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</si>
  <si>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</si>
  <si>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</si>
  <si>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</si>
  <si>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</si>
  <si>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</si>
  <si>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</si>
  <si>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</si>
  <si>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</si>
  <si>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</si>
  <si>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</si>
  <si>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</si>
  <si>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</si>
  <si>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</si>
  <si>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</si>
  <si>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</si>
  <si>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</si>
  <si>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</si>
  <si>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</si>
  <si>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</si>
  <si>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</si>
  <si>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</si>
  <si>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</si>
  <si>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</si>
  <si>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</si>
  <si>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</si>
  <si>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</si>
  <si>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</si>
  <si>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</si>
  <si>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</si>
  <si>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</si>
  <si>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</si>
  <si>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</si>
  <si>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</si>
  <si>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</si>
  <si>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</si>
  <si>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</si>
  <si>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</si>
  <si>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</si>
  <si>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</si>
  <si>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</si>
  <si>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</si>
  <si>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</si>
  <si>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</si>
  <si>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</si>
  <si>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</si>
  <si>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</si>
  <si>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</si>
  <si>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</si>
  <si>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</si>
  <si>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</si>
  <si>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</si>
  <si>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</si>
  <si>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</si>
  <si>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</si>
  <si>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</si>
  <si>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</si>
  <si>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</si>
  <si>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</si>
  <si>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</si>
  <si>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</si>
  <si>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</si>
  <si>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</si>
  <si>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</si>
  <si>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</si>
  <si>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</si>
  <si>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</si>
  <si>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</si>
  <si>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</si>
  <si>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</si>
  <si>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</si>
  <si>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</si>
  <si>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</si>
  <si>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</si>
  <si>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</si>
  <si>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</si>
  <si>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</si>
  <si>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</si>
  <si>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</si>
  <si>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</si>
  <si>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</si>
  <si>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</si>
  <si>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</si>
  <si>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</si>
  <si>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</si>
  <si>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</si>
  <si>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</si>
  <si>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</si>
  <si>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</si>
  <si>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</si>
  <si>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</si>
  <si>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</si>
  <si>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</si>
  <si>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</si>
  <si>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</si>
  <si>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</si>
  <si>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</si>
  <si>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</si>
  <si>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</si>
  <si>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</si>
  <si>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</si>
  <si>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</si>
  <si>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</si>
  <si>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</si>
  <si>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</si>
  <si>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</si>
  <si>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</si>
  <si>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</si>
  <si>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</si>
  <si>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</si>
  <si>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</si>
  <si>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</si>
  <si>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</si>
  <si>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</si>
  <si>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</si>
  <si>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</si>
  <si>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</si>
  <si>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</si>
  <si>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</si>
  <si>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</si>
  <si>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</si>
  <si>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</si>
  <si>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</si>
  <si>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</si>
  <si>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</si>
  <si>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</si>
  <si>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</si>
  <si>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</si>
  <si>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</si>
  <si>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</si>
  <si>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</si>
  <si>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</si>
  <si>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</si>
  <si>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</si>
  <si>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</si>
  <si>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</si>
  <si>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</si>
  <si>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</si>
  <si>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</si>
  <si>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</si>
  <si>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</si>
  <si>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</si>
  <si>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</si>
  <si>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</si>
  <si>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</si>
  <si>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</si>
  <si>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</si>
  <si>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</si>
  <si>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</si>
  <si>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</si>
  <si>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</si>
  <si>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</si>
  <si>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</si>
  <si>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</si>
  <si>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</si>
  <si>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</si>
  <si>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</si>
  <si>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</si>
  <si>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</si>
  <si>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</si>
  <si>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</si>
  <si>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</si>
  <si>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</si>
  <si>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</si>
  <si>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</si>
  <si>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</si>
  <si>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</si>
  <si>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</si>
  <si>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</si>
  <si>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</si>
  <si>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</si>
  <si>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</si>
  <si>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</si>
  <si>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</si>
  <si>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</si>
  <si>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</si>
  <si>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</si>
  <si>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</si>
  <si>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</si>
  <si>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</si>
  <si>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</si>
  <si>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</si>
  <si>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</si>
  <si>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</si>
  <si>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</si>
  <si>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</si>
  <si>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</si>
  <si>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</si>
  <si>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</si>
  <si>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</si>
  <si>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</si>
  <si>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</si>
  <si>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</si>
  <si>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</si>
  <si>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</si>
  <si>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</si>
  <si>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</si>
  <si>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</si>
  <si>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</si>
  <si>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</si>
  <si>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</si>
  <si>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</si>
  <si>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</si>
  <si>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</si>
  <si>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</si>
  <si>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</si>
  <si>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</si>
  <si>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</si>
  <si>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</si>
  <si>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</si>
  <si>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</si>
  <si>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</si>
  <si>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</si>
  <si>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</si>
  <si>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</si>
  <si>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</si>
  <si>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</si>
  <si>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</si>
  <si>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</si>
  <si>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</si>
  <si>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</si>
  <si>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</si>
  <si>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</si>
  <si>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</si>
  <si>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</si>
  <si>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</si>
  <si>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</si>
  <si>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</si>
  <si>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</si>
  <si>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</si>
  <si>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</si>
  <si>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</si>
  <si>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</si>
  <si>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</si>
  <si>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</si>
  <si>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</si>
  <si>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</si>
  <si>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</si>
  <si>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</si>
  <si>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</si>
  <si>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</si>
  <si>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</si>
  <si>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</si>
  <si>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</si>
  <si>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</si>
  <si>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</si>
  <si>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</si>
  <si>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</si>
  <si>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</si>
  <si>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</si>
  <si>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</si>
  <si>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</si>
  <si>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</si>
  <si>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</si>
  <si>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</si>
  <si>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</si>
  <si>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</si>
  <si>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</si>
  <si>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</si>
  <si>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</si>
  <si>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</si>
  <si>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</si>
  <si>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</si>
  <si>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</si>
  <si>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</si>
  <si>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</si>
  <si>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</si>
  <si>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</si>
  <si>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</si>
  <si>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</si>
  <si>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</si>
  <si>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</si>
  <si>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</si>
  <si>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</si>
  <si>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</si>
  <si>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</si>
  <si>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</si>
  <si>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</si>
  <si>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</si>
  <si>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</si>
  <si>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</si>
  <si>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</si>
  <si>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</si>
  <si>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</si>
  <si>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</si>
  <si>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</si>
  <si>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</si>
  <si>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</si>
  <si>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</si>
  <si>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</si>
  <si>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</si>
  <si>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</si>
  <si>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</si>
  <si>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</si>
  <si>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</si>
  <si>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</si>
  <si>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</si>
  <si>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</si>
  <si>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</si>
  <si>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</si>
  <si>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</si>
  <si>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</si>
  <si>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</si>
  <si>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</si>
  <si>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</si>
  <si>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</si>
  <si>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</si>
  <si>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</si>
  <si>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</si>
  <si>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</si>
  <si>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</si>
  <si>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</si>
  <si>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</si>
  <si>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</si>
  <si>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</si>
  <si>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</si>
  <si>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</si>
  <si>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</si>
  <si>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</si>
  <si>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</si>
  <si>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</si>
  <si>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</si>
  <si>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</si>
  <si>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</si>
  <si>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</si>
  <si>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</si>
  <si>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</si>
  <si>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</si>
  <si>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</si>
  <si>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</si>
  <si>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</si>
  <si>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</si>
  <si>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</si>
  <si>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</si>
  <si>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</si>
  <si>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</si>
  <si>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</si>
  <si>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</si>
  <si>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</si>
  <si>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</si>
  <si>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</si>
  <si>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</si>
  <si>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</si>
  <si>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</si>
  <si>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</si>
  <si>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</si>
  <si>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</si>
  <si>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</si>
  <si>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</si>
  <si>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</si>
  <si>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</si>
  <si>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</si>
  <si>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</si>
  <si>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</si>
  <si>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</si>
  <si>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</si>
  <si>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</si>
  <si>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</si>
  <si>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</si>
  <si>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</si>
  <si>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</si>
  <si>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</si>
  <si>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</si>
  <si>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</si>
  <si>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</si>
  <si>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</si>
  <si>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</si>
  <si>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</si>
  <si>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</si>
  <si>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</si>
  <si>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</si>
  <si>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</si>
  <si>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</si>
  <si>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</si>
  <si>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</si>
  <si>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</si>
  <si>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</si>
  <si>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</si>
  <si>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</si>
  <si>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</si>
  <si>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</si>
  <si>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</si>
  <si>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</si>
  <si>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</si>
  <si>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</si>
  <si>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</si>
  <si>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</si>
  <si>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</si>
  <si>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</si>
  <si>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</si>
  <si>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</si>
  <si>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</si>
  <si>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</si>
  <si>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</si>
  <si>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</si>
  <si>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</si>
  <si>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</si>
  <si>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</si>
  <si>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</si>
  <si>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</si>
  <si>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</si>
  <si>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</si>
  <si>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</si>
  <si>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</si>
  <si>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</si>
  <si>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</si>
  <si>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</si>
  <si>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</si>
  <si>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</si>
  <si>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</si>
  <si>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</si>
  <si>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</si>
  <si>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</si>
  <si>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</si>
  <si>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</si>
  <si>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</si>
  <si>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</si>
  <si>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</si>
  <si>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</si>
  <si>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</si>
  <si>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</si>
  <si>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</si>
  <si>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</si>
  <si>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</si>
  <si>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</si>
  <si>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</si>
  <si>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</si>
  <si>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</si>
  <si>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</si>
  <si>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</si>
  <si>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</si>
  <si>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</si>
  <si>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</si>
  <si>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</si>
  <si>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</si>
  <si>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</si>
  <si>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</si>
  <si>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</si>
  <si>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</si>
  <si>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</si>
  <si>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</si>
  <si>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</si>
  <si>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</si>
  <si>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</si>
  <si>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</si>
  <si>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</si>
  <si>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</si>
  <si>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</si>
  <si>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</si>
  <si>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</si>
  <si>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</si>
  <si>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</si>
  <si>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</si>
  <si>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</si>
  <si>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</si>
  <si>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</si>
  <si>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</si>
  <si>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</si>
  <si>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</si>
  <si>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</si>
  <si>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</si>
  <si>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</si>
  <si>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</si>
  <si>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</si>
  <si>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</si>
  <si>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</si>
  <si>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</si>
  <si>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</si>
  <si>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</si>
  <si>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</si>
  <si>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</si>
  <si>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</si>
  <si>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</si>
  <si>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</si>
  <si>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</si>
  <si>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</si>
  <si>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</si>
  <si>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</si>
  <si>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</si>
  <si>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</si>
  <si>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</si>
  <si>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</si>
  <si>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</si>
  <si>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</si>
  <si>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</si>
  <si>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</si>
  <si>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</si>
  <si>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</si>
  <si>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</si>
  <si>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</si>
  <si>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</si>
  <si>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</si>
  <si>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</si>
  <si>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</si>
  <si>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</si>
  <si>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</si>
  <si>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</si>
  <si>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</si>
  <si>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</si>
  <si>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</si>
  <si>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</si>
  <si>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</si>
  <si>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</si>
  <si>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</si>
  <si>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</si>
  <si>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</si>
  <si>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</si>
  <si>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</si>
  <si>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</si>
  <si>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</si>
  <si>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</si>
  <si>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</si>
  <si>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</si>
  <si>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</si>
  <si>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</si>
  <si>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</si>
  <si>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</si>
  <si>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</si>
  <si>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</si>
  <si>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</si>
  <si>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</si>
  <si>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</si>
  <si>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</si>
  <si>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</si>
  <si>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</si>
  <si>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</si>
  <si>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</si>
  <si>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</si>
  <si>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</si>
  <si>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</si>
  <si>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</si>
  <si>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</si>
  <si>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</si>
  <si>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</si>
  <si>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</si>
  <si>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</si>
  <si>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</si>
  <si>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</si>
  <si>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</si>
  <si>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</si>
  <si>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</si>
  <si>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</si>
  <si>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</si>
  <si>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</si>
  <si>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</si>
  <si>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</si>
  <si>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</si>
  <si>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</si>
  <si>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</si>
  <si>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</si>
  <si>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</si>
  <si>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</si>
  <si>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</si>
  <si>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</si>
  <si>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</si>
  <si>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</si>
  <si>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</si>
  <si>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</si>
  <si>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</si>
  <si>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</si>
  <si>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</si>
  <si>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</si>
  <si>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</si>
  <si>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</si>
  <si>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</si>
  <si>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</si>
  <si>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</si>
  <si>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</si>
  <si>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</si>
  <si>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</si>
  <si>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</si>
  <si>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</si>
  <si>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</si>
  <si>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</si>
  <si>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</si>
  <si>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</si>
  <si>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</si>
  <si>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</si>
  <si>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</si>
  <si>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</si>
  <si>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</si>
  <si>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</si>
  <si>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</si>
  <si>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</si>
  <si>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</si>
  <si>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</si>
  <si>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</si>
  <si>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</si>
  <si>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</si>
  <si>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</si>
  <si>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</si>
  <si>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</si>
  <si>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</si>
  <si>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</si>
  <si>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</si>
  <si>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</si>
  <si>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</si>
  <si>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</si>
  <si>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</si>
  <si>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</si>
  <si>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</si>
  <si>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</si>
  <si>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</si>
  <si>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</si>
  <si>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</si>
  <si>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</si>
  <si>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</si>
  <si>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</si>
  <si>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</si>
  <si>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</si>
  <si>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</si>
  <si>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</si>
  <si>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</si>
  <si>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</si>
  <si>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</si>
  <si>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</si>
  <si>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</si>
  <si>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</si>
  <si>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</si>
  <si>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</si>
  <si>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</si>
  <si>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</si>
  <si>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</si>
  <si>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</si>
  <si>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</si>
  <si>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</si>
  <si>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</si>
  <si>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</si>
  <si>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</si>
  <si>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</si>
  <si>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</si>
  <si>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</si>
  <si>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</si>
  <si>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</si>
  <si>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</si>
  <si>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</si>
  <si>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</si>
  <si>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</si>
  <si>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</si>
  <si>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</si>
  <si>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</si>
  <si>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</si>
  <si>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</si>
  <si>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</si>
  <si>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</si>
  <si>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</si>
  <si>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</si>
  <si>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</si>
  <si>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</si>
  <si>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</si>
  <si>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</si>
  <si>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</si>
  <si>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</si>
  <si>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</si>
  <si>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</si>
  <si>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</si>
  <si>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</si>
  <si>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</si>
  <si>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</si>
  <si>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</si>
  <si>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</si>
  <si>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</si>
  <si>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</si>
  <si>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</si>
  <si>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</si>
  <si>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</si>
  <si>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</si>
  <si>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</si>
  <si>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</si>
  <si>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</si>
  <si>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</si>
  <si>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</si>
  <si>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</si>
  <si>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</si>
  <si>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</si>
  <si>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</si>
  <si>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</si>
  <si>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</si>
  <si>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</si>
  <si>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</si>
  <si>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</si>
  <si>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</si>
  <si>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</si>
  <si>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</si>
  <si>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</si>
  <si>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</si>
  <si>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</si>
  <si>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</si>
  <si>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</si>
  <si>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</si>
  <si>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</si>
  <si>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</si>
  <si>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</si>
  <si>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</si>
  <si>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</si>
  <si>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</si>
  <si>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</si>
  <si>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</si>
  <si>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</si>
  <si>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</si>
  <si>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</si>
  <si>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</si>
  <si>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</si>
  <si>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</si>
  <si>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</si>
  <si>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</si>
  <si>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</si>
  <si>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</si>
  <si>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</si>
  <si>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</si>
  <si>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</si>
  <si>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</si>
  <si>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</si>
  <si>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</si>
  <si>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</si>
  <si>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</si>
  <si>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</si>
  <si>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</si>
  <si>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</si>
  <si>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</si>
  <si>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</si>
  <si>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</si>
  <si>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</si>
  <si>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</si>
  <si>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</si>
  <si>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</si>
  <si>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</si>
  <si>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</si>
  <si>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</si>
  <si>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</si>
  <si>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</si>
  <si>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</si>
  <si>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</si>
  <si>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</si>
  <si>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</si>
  <si>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</si>
  <si>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</si>
  <si>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</si>
  <si>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</si>
  <si>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</si>
  <si>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</si>
  <si>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</si>
  <si>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</si>
  <si>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</si>
  <si>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</si>
  <si>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</si>
  <si>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</si>
  <si>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</si>
  <si>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</si>
  <si>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</si>
  <si>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</si>
  <si>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</si>
  <si>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</si>
  <si>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</si>
  <si>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</si>
  <si>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</si>
  <si>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</si>
  <si>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</si>
  <si>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</si>
  <si>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</si>
  <si>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</si>
  <si>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</si>
  <si>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</si>
  <si>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</si>
  <si>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</si>
  <si>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</si>
  <si>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</si>
  <si>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</si>
  <si>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</si>
  <si>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</si>
  <si>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</si>
  <si>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</si>
  <si>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</si>
  <si>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</si>
  <si>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</si>
  <si>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</si>
  <si>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</si>
  <si>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</si>
  <si>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</si>
  <si>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</si>
  <si>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</si>
  <si>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</si>
  <si>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</si>
  <si>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</si>
  <si>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</si>
  <si>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</si>
  <si>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</si>
  <si>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</si>
  <si>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</si>
  <si>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</si>
  <si>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</si>
  <si>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</si>
  <si>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</si>
  <si>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</si>
  <si>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</si>
  <si>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</si>
  <si>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</si>
  <si>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</si>
  <si>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</si>
  <si>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</si>
  <si>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</si>
  <si>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</si>
  <si>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</si>
  <si>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</si>
  <si>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</si>
  <si>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</si>
  <si>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</si>
  <si>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</si>
  <si>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</si>
  <si>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</si>
  <si>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</si>
  <si>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</si>
  <si>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</si>
  <si>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</si>
  <si>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</si>
  <si>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</si>
  <si>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</si>
  <si>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</si>
  <si>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</si>
  <si>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</si>
  <si>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</si>
  <si>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</si>
  <si>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</si>
  <si>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</si>
  <si>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</si>
  <si>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</si>
  <si>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</si>
  <si>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</si>
  <si>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</si>
  <si>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</si>
  <si>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</si>
  <si>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</si>
  <si>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</si>
  <si>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</si>
  <si>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</si>
  <si>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</si>
  <si>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</si>
  <si>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</si>
  <si>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</si>
  <si>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</si>
  <si>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</si>
  <si>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</si>
  <si>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</si>
  <si>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</si>
  <si>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</si>
  <si>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</si>
  <si>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</si>
  <si>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</si>
  <si>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</si>
  <si>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</si>
  <si>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</si>
  <si>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</si>
  <si>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</si>
  <si>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</si>
  <si>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</si>
  <si>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</si>
  <si>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</si>
  <si>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</si>
  <si>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</si>
  <si>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</si>
  <si>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</si>
  <si>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</si>
  <si>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</si>
  <si>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</si>
  <si>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</si>
  <si>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</si>
  <si>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</si>
  <si>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</si>
  <si>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</si>
  <si>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</si>
  <si>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</si>
  <si>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</si>
  <si>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</si>
  <si>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</si>
  <si>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</si>
  <si>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</si>
  <si>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</si>
  <si>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</si>
  <si>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</si>
  <si>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</si>
  <si>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</si>
  <si>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</si>
  <si>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</si>
  <si>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</si>
  <si>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</si>
  <si>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</si>
  <si>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</si>
  <si>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</si>
  <si>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</si>
  <si>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</si>
  <si>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</si>
  <si>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</si>
  <si>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</si>
  <si>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</si>
  <si>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</si>
  <si>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</si>
  <si>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</si>
  <si>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</si>
  <si>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</si>
  <si>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</si>
  <si>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</si>
  <si>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</si>
  <si>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</si>
  <si>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</si>
  <si>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</si>
  <si>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</si>
  <si>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</si>
  <si>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</si>
  <si>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</si>
  <si>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</si>
  <si>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</si>
  <si>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</si>
  <si>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</si>
  <si>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</si>
  <si>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</si>
  <si>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</si>
  <si>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</si>
  <si>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</si>
  <si>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</si>
  <si>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</si>
  <si>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</si>
  <si>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</si>
  <si>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</si>
  <si>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</si>
  <si>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</si>
  <si>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</si>
  <si>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</si>
  <si>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</si>
  <si>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</si>
  <si>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</si>
  <si>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</si>
  <si>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</si>
  <si>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</si>
  <si>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</si>
  <si>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</si>
  <si>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</si>
  <si>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</si>
  <si>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</si>
  <si>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</si>
  <si>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</si>
  <si>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</si>
  <si>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</si>
  <si>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</si>
  <si>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</si>
  <si>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</si>
  <si>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</si>
  <si>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</si>
  <si>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</si>
  <si>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</si>
  <si>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</si>
  <si>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</si>
  <si>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</si>
  <si>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</si>
  <si>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</si>
  <si>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</si>
  <si>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</si>
  <si>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</si>
  <si>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</si>
  <si>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</si>
  <si>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</si>
  <si>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</si>
  <si>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</si>
  <si>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</si>
  <si>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</si>
  <si>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</si>
  <si>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</si>
  <si>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</si>
  <si>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</si>
  <si>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</si>
  <si>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</si>
  <si>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</si>
  <si>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</si>
  <si>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</si>
  <si>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</si>
  <si>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</si>
  <si>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</si>
  <si>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</si>
  <si>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</si>
  <si>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</si>
  <si>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</si>
  <si>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</si>
  <si>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</si>
  <si>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</si>
  <si>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</si>
  <si>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</si>
  <si>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</si>
  <si>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</si>
  <si>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</si>
  <si>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</si>
  <si>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</si>
  <si>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</si>
  <si>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</si>
  <si>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</si>
  <si>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</si>
  <si>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</si>
  <si>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</si>
  <si>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</si>
  <si>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</si>
  <si>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</si>
  <si>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</si>
  <si>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</si>
  <si>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</si>
  <si>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</si>
  <si>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</si>
  <si>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</si>
  <si>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</si>
  <si>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</si>
  <si>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</si>
  <si>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</si>
  <si>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</si>
  <si>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</si>
  <si>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</si>
  <si>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</si>
  <si>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</si>
  <si>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</si>
  <si>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</si>
  <si>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</si>
  <si>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</si>
  <si>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</si>
  <si>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</si>
  <si>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</si>
  <si>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</si>
  <si>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</si>
  <si>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</si>
  <si>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</si>
  <si>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</si>
  <si>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</si>
  <si>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</si>
  <si>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</si>
  <si>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</si>
  <si>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</si>
  <si>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</si>
  <si>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</si>
  <si>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</si>
  <si>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</si>
  <si>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</si>
  <si>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</si>
  <si>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</si>
  <si>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</si>
  <si>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</si>
  <si>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</si>
  <si>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</si>
  <si>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</si>
  <si>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</si>
  <si>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</si>
  <si>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</si>
  <si>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</si>
  <si>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</si>
  <si>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</si>
  <si>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</si>
  <si>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</si>
  <si>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</si>
  <si>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</si>
  <si>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</si>
  <si>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</si>
  <si>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</si>
  <si>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</si>
  <si>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</si>
  <si>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</si>
  <si>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</si>
  <si>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</si>
  <si>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</si>
  <si>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</si>
  <si>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</si>
  <si>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</si>
  <si>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</si>
  <si>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</si>
  <si>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</si>
  <si>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</si>
  <si>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</si>
  <si>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</si>
  <si>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</si>
  <si>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</si>
  <si>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</si>
  <si>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</si>
  <si>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</si>
  <si>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</si>
  <si>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</si>
  <si>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</si>
  <si>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</si>
  <si>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</si>
  <si>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</si>
  <si>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</si>
  <si>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</si>
  <si>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</si>
  <si>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</si>
  <si>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</si>
  <si>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</si>
  <si>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</si>
  <si>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</si>
  <si>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</si>
  <si>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</si>
  <si>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</si>
  <si>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</si>
  <si>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</si>
  <si>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</si>
  <si>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</si>
  <si>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</si>
  <si>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</si>
  <si>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</si>
  <si>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</si>
  <si>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</si>
  <si>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</si>
  <si>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</si>
  <si>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</si>
  <si>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</si>
  <si>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</si>
  <si>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</si>
  <si>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</si>
  <si>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</si>
  <si>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</si>
  <si>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</si>
  <si>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</si>
  <si>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</si>
  <si>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</si>
  <si>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</si>
  <si>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</si>
  <si>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</si>
  <si>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</si>
  <si>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</si>
  <si>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</si>
  <si>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</si>
  <si>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</si>
  <si>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</si>
  <si>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</si>
  <si>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</si>
  <si>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</si>
  <si>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</si>
  <si>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</si>
  <si>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</si>
  <si>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</si>
  <si>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</si>
  <si>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</si>
  <si>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</si>
  <si>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</si>
  <si>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</si>
  <si>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</si>
  <si>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</si>
  <si>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</si>
  <si>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</si>
  <si>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</si>
  <si>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</si>
  <si>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</si>
  <si>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</si>
  <si>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</si>
  <si>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</si>
  <si>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</si>
  <si>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</si>
  <si>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</si>
  <si>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</si>
  <si>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</si>
  <si>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</si>
  <si>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</si>
  <si>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</si>
  <si>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</si>
  <si>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</si>
  <si>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</si>
  <si>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</si>
  <si>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</si>
  <si>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</si>
  <si>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</si>
  <si>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</si>
  <si>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</si>
  <si>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</si>
  <si>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</si>
  <si>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</si>
  <si>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</si>
  <si>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</si>
  <si>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</si>
  <si>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</si>
  <si>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</si>
  <si>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</si>
  <si>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</si>
  <si>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</si>
  <si>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</si>
  <si>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</si>
  <si>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</si>
  <si>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</si>
  <si>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</si>
  <si>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</si>
  <si>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</si>
  <si>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</si>
  <si>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</si>
  <si>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</si>
  <si>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</si>
  <si>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</si>
  <si>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</si>
  <si>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</si>
  <si>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</si>
  <si>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</si>
  <si>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</si>
  <si>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</si>
  <si>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</si>
  <si>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</si>
  <si>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</si>
  <si>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</si>
  <si>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</si>
  <si>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</si>
  <si>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</si>
  <si>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</si>
  <si>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</si>
  <si>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</si>
  <si>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</si>
  <si>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</si>
  <si>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</si>
  <si>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</si>
  <si>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</si>
  <si>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</si>
  <si>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</si>
  <si>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</si>
  <si>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</si>
  <si>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</si>
  <si>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</si>
  <si>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</si>
  <si>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</si>
  <si>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</si>
  <si>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</si>
  <si>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</si>
  <si>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</si>
  <si>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</si>
  <si>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</si>
  <si>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</si>
  <si>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</si>
  <si>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</si>
  <si>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</si>
  <si>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</si>
  <si>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</si>
  <si>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</si>
  <si>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</si>
  <si>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</si>
  <si>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</si>
  <si>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</si>
  <si>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</si>
  <si>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</si>
  <si>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</si>
  <si>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</si>
  <si>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</si>
  <si>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</si>
  <si>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</si>
  <si>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</si>
  <si>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</si>
  <si>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</si>
  <si>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</si>
  <si>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</si>
  <si>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</si>
  <si>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</si>
  <si>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</si>
  <si>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</si>
  <si>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</si>
  <si>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</si>
  <si>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</si>
  <si>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</si>
  <si>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</si>
  <si>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</si>
  <si>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</si>
  <si>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</si>
  <si>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</si>
  <si>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</si>
  <si>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</si>
  <si>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</si>
  <si>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</si>
  <si>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</si>
  <si>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</si>
  <si>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</si>
  <si>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</si>
  <si>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</si>
  <si>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</si>
  <si>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</si>
  <si>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</si>
  <si>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</si>
  <si>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</si>
  <si>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</si>
  <si>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</si>
  <si>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</si>
  <si>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</si>
  <si>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</si>
  <si>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</si>
  <si>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</si>
  <si>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</si>
  <si>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</si>
  <si>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</si>
  <si>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</si>
  <si>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</si>
  <si>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</si>
  <si>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</si>
  <si>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</si>
  <si>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</si>
  <si>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</si>
  <si>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</si>
  <si>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</si>
  <si>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</si>
  <si>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</si>
  <si>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</si>
  <si>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</si>
  <si>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</si>
  <si>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</si>
  <si>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</si>
  <si>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</si>
  <si>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</si>
  <si>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</si>
  <si>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</si>
  <si>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</si>
  <si>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</si>
  <si>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</si>
  <si>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</si>
  <si>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</si>
  <si>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</si>
  <si>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</si>
  <si>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</si>
  <si>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</si>
  <si>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</si>
  <si>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</si>
  <si>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</si>
  <si>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</si>
  <si>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</si>
  <si>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</si>
  <si>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</si>
  <si>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</si>
  <si>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</si>
  <si>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</si>
  <si>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</si>
  <si>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</si>
  <si>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</si>
  <si>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</si>
  <si>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</si>
  <si>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</si>
  <si>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</si>
  <si>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</si>
  <si>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</si>
  <si>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</si>
  <si>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</si>
  <si>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</si>
  <si>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</si>
  <si>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</si>
  <si>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</si>
  <si>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</si>
  <si>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</si>
  <si>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</si>
  <si>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</si>
  <si>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</si>
  <si>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</si>
  <si>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</si>
  <si>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</si>
  <si>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</si>
  <si>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</si>
  <si>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</si>
  <si>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</si>
  <si>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</si>
  <si>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</si>
  <si>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</si>
  <si>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</si>
  <si>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</si>
  <si>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</si>
  <si>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</si>
  <si>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</si>
  <si>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</si>
  <si>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</si>
  <si>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</si>
  <si>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</si>
  <si>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</si>
  <si>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</si>
  <si>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</si>
  <si>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</si>
  <si>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</si>
  <si>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</si>
  <si>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</si>
  <si>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</si>
  <si>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</si>
  <si>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</si>
  <si>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</si>
  <si>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</si>
  <si>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</si>
  <si>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</si>
  <si>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</si>
  <si>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</si>
  <si>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</si>
  <si>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</si>
  <si>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</si>
  <si>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</si>
  <si>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</si>
  <si>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</si>
  <si>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</si>
  <si>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</si>
  <si>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</si>
  <si>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</si>
  <si>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</si>
  <si>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</si>
  <si>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</si>
  <si>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</si>
  <si>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</si>
  <si>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</si>
  <si>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</si>
  <si>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</si>
  <si>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</si>
  <si>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</si>
  <si>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</si>
  <si>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</si>
  <si>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</si>
  <si>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</si>
  <si>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</si>
  <si>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</si>
  <si>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</si>
  <si>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</si>
  <si>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</si>
  <si>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</si>
  <si>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</si>
  <si>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</si>
  <si>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</si>
  <si>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</si>
  <si>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</si>
  <si>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</si>
  <si>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</si>
  <si>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</si>
  <si>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</si>
  <si>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</si>
  <si>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</si>
  <si>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</si>
  <si>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</si>
  <si>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</si>
  <si>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</si>
  <si>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</si>
  <si>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</si>
  <si>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</si>
  <si>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</si>
  <si>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</si>
  <si>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</si>
  <si>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</si>
  <si>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</si>
  <si>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</si>
  <si>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</si>
  <si>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</si>
  <si>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</si>
  <si>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</si>
  <si>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</si>
  <si>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</si>
  <si>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</si>
  <si>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</si>
  <si>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</si>
  <si>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</si>
  <si>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</si>
  <si>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</si>
  <si>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</si>
  <si>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</si>
  <si>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</si>
  <si>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</si>
  <si>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</si>
  <si>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</si>
  <si>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</si>
  <si>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</si>
  <si>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</si>
  <si>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</si>
  <si>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</si>
  <si>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</si>
  <si>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</si>
  <si>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</si>
  <si>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</si>
  <si>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</si>
  <si>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</si>
  <si>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</si>
  <si>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</si>
  <si>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</si>
  <si>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</si>
  <si>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</si>
  <si>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</si>
  <si>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</si>
  <si>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</si>
  <si>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</si>
  <si>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</si>
  <si>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</si>
  <si>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</si>
  <si>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</si>
  <si>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</si>
  <si>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</si>
  <si>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</si>
  <si>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</si>
  <si>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</si>
  <si>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</si>
  <si>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</si>
  <si>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</si>
  <si>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</si>
  <si>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</si>
  <si>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</si>
  <si>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</si>
  <si>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</si>
  <si>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</si>
  <si>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</si>
  <si>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</si>
  <si>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</si>
  <si>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</si>
  <si>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</si>
  <si>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</si>
  <si>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</si>
  <si>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</si>
  <si>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</si>
  <si>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</si>
  <si>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</si>
  <si>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</si>
  <si>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</si>
  <si>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</si>
  <si>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</si>
  <si>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</si>
  <si>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</si>
  <si>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</si>
  <si>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</si>
  <si>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</si>
  <si>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</si>
  <si>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</si>
  <si>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</si>
  <si>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</si>
  <si>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</si>
  <si>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</si>
  <si>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</si>
  <si>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</si>
  <si>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</si>
  <si>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</si>
  <si>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</si>
  <si>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</si>
  <si>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</si>
  <si>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</si>
  <si>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</si>
  <si>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</si>
  <si>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</si>
  <si>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</si>
  <si>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</si>
  <si>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</si>
  <si>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</si>
  <si>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</si>
  <si>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</si>
  <si>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</si>
  <si>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</si>
  <si>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</si>
  <si>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</si>
  <si>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</si>
  <si>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</si>
  <si>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</si>
  <si>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</si>
  <si>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</si>
  <si>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</si>
  <si>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</si>
  <si>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</si>
  <si>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</si>
  <si>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</si>
  <si>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</si>
  <si>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</si>
  <si>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</si>
  <si>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</si>
  <si>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</si>
  <si>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</si>
  <si>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</si>
  <si>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</si>
  <si>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</si>
  <si>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</si>
  <si>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</si>
  <si>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</si>
  <si>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</si>
  <si>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</si>
  <si>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</si>
  <si>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</si>
  <si>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</si>
  <si>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</si>
  <si>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</si>
  <si>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</si>
  <si>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</si>
  <si>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</si>
  <si>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</si>
  <si>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</si>
  <si>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</si>
  <si>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</si>
  <si>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</si>
  <si>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</si>
  <si>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</si>
  <si>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</si>
  <si>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</si>
  <si>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</si>
  <si>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</si>
  <si>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</si>
  <si>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</si>
  <si>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</si>
  <si>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</si>
  <si>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</si>
  <si>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</si>
  <si>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</si>
  <si>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</si>
  <si>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</si>
  <si>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</si>
  <si>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</si>
  <si>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</si>
  <si>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</si>
  <si>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</si>
  <si>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</si>
  <si>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</si>
  <si>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</si>
  <si>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</si>
  <si>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</si>
  <si>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</si>
  <si>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</si>
  <si>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</si>
  <si>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</si>
  <si>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</si>
  <si>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</si>
  <si>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</si>
  <si>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</si>
  <si>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</si>
  <si>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</si>
  <si>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</si>
  <si>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</si>
  <si>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</si>
  <si>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</si>
  <si>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</si>
  <si>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</si>
  <si>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</si>
  <si>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</si>
  <si>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</si>
  <si>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</si>
  <si>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</si>
  <si>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</si>
  <si>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</si>
  <si>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</si>
  <si>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</si>
  <si>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</si>
  <si>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</si>
  <si>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</si>
  <si>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</si>
  <si>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</si>
  <si>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</si>
  <si>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</si>
  <si>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</si>
  <si>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</si>
  <si>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</si>
  <si>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</si>
  <si>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</si>
  <si>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</si>
  <si>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</si>
  <si>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</si>
  <si>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</si>
  <si>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</si>
  <si>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</si>
  <si>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</si>
  <si>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</si>
  <si>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</si>
  <si>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</si>
  <si>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</si>
  <si>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</si>
  <si>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</si>
  <si>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</si>
  <si>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</si>
  <si>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</si>
  <si>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</si>
  <si>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</si>
  <si>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</si>
  <si>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</si>
  <si>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</si>
  <si>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</si>
  <si>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</si>
  <si>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</si>
  <si>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</si>
  <si>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</si>
  <si>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</si>
  <si>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</si>
  <si>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</si>
  <si>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</si>
  <si>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</si>
  <si>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</si>
  <si>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</si>
  <si>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</si>
  <si>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</si>
  <si>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</si>
  <si>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</si>
  <si>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</si>
  <si>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</si>
  <si>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</si>
  <si>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</si>
  <si>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</si>
  <si>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</si>
  <si>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</si>
  <si>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</si>
  <si>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</si>
  <si>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</si>
  <si>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</si>
  <si>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</si>
  <si>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</si>
  <si>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</si>
  <si>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</si>
  <si>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</si>
  <si>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</si>
  <si>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</si>
  <si>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</si>
  <si>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</si>
  <si>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</si>
  <si>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</si>
  <si>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</si>
  <si>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</si>
  <si>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</si>
  <si>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</si>
  <si>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</si>
  <si>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</si>
  <si>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</si>
  <si>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</si>
  <si>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</si>
  <si>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</si>
  <si>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</si>
  <si>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</si>
  <si>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</si>
  <si>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</si>
  <si>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</si>
  <si>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</si>
  <si>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</si>
  <si>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</si>
  <si>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</si>
  <si>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</si>
  <si>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</si>
  <si>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</si>
  <si>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</si>
  <si>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</si>
  <si>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</si>
  <si>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</si>
  <si>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</si>
  <si>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</si>
  <si>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</si>
  <si>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</si>
  <si>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</si>
  <si>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</si>
  <si>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</si>
  <si>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</si>
  <si>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</si>
  <si>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</si>
  <si>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</si>
  <si>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</si>
  <si>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</si>
  <si>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</si>
  <si>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</si>
  <si>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</si>
  <si>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</si>
  <si>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</si>
  <si>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</si>
  <si>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</si>
  <si>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</si>
  <si>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</si>
  <si>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</si>
  <si>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</si>
  <si>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</si>
  <si>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</si>
  <si>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</si>
  <si>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</si>
  <si>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</si>
  <si>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</si>
  <si>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</si>
  <si>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</si>
  <si>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</si>
  <si>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</si>
  <si>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</si>
  <si>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</si>
  <si>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</si>
  <si>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</si>
  <si>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</si>
  <si>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</si>
  <si>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</si>
  <si>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</si>
  <si>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</si>
  <si>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</si>
  <si>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</si>
  <si>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</si>
  <si>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</si>
  <si>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</si>
  <si>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</si>
  <si>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</si>
  <si>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</si>
  <si>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</si>
  <si>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</si>
  <si>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</si>
  <si>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</si>
  <si>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</si>
  <si>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</si>
  <si>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</si>
  <si>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</si>
  <si>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</si>
  <si>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</si>
  <si>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</si>
  <si>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</si>
  <si>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</si>
  <si>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</si>
  <si>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</si>
  <si>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</si>
  <si>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</si>
  <si>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</si>
  <si>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</si>
  <si>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</si>
  <si>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</si>
  <si>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</si>
  <si>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</si>
  <si>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</si>
  <si>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</si>
  <si>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</si>
  <si>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</si>
  <si>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</si>
  <si>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</si>
  <si>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</si>
  <si>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</si>
  <si>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</si>
  <si>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</si>
  <si>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</si>
  <si>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</si>
  <si>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</si>
  <si>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</si>
  <si>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</si>
  <si>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</si>
  <si>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</si>
  <si>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</si>
  <si>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</si>
  <si>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</si>
  <si>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</si>
  <si>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</si>
  <si>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</si>
  <si>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</si>
  <si>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</si>
  <si>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</si>
  <si>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</si>
  <si>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</si>
  <si>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</si>
  <si>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</si>
  <si>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</si>
  <si>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</si>
  <si>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</si>
  <si>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</si>
  <si>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</si>
  <si>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</si>
  <si>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</si>
  <si>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</si>
  <si>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</si>
  <si>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</si>
  <si>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</si>
  <si>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</si>
  <si>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</si>
  <si>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</si>
  <si>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</si>
  <si>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</si>
  <si>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</si>
  <si>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</si>
  <si>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</si>
  <si>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</si>
  <si>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</si>
  <si>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</si>
  <si>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</si>
  <si>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</si>
  <si>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</si>
  <si>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</si>
  <si>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</si>
  <si>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</si>
  <si>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</si>
  <si>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</si>
  <si>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</si>
  <si>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</si>
  <si>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</si>
  <si>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</si>
  <si>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</si>
  <si>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</si>
  <si>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</si>
  <si>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</si>
  <si>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</si>
  <si>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</si>
  <si>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</si>
  <si>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</si>
  <si>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</si>
  <si>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</si>
  <si>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</si>
  <si>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</si>
  <si>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</si>
  <si>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</si>
  <si>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</si>
  <si>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</si>
  <si>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</si>
  <si>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</si>
  <si>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</si>
  <si>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</si>
  <si>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</si>
  <si>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</si>
  <si>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</si>
  <si>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</si>
  <si>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</si>
  <si>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</si>
  <si>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</si>
  <si>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</si>
  <si>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</si>
  <si>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</si>
  <si>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</si>
  <si>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</si>
  <si>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</si>
  <si>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</si>
  <si>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</si>
  <si>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</si>
  <si>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</si>
  <si>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</si>
  <si>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</si>
  <si>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</si>
  <si>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</si>
  <si>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</si>
  <si>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</si>
  <si>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</si>
  <si>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</si>
  <si>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</si>
  <si>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</si>
  <si>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</si>
  <si>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</si>
  <si>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</si>
  <si>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</si>
  <si>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</si>
  <si>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</si>
  <si>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</si>
  <si>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</si>
  <si>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</si>
  <si>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</si>
  <si>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</si>
  <si>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</si>
  <si>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</si>
  <si>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</si>
  <si>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</si>
  <si>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</si>
  <si>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</si>
  <si>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</si>
  <si>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</si>
  <si>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</si>
  <si>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</si>
  <si>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</si>
  <si>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</si>
  <si>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</si>
  <si>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</si>
  <si>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</si>
  <si>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</si>
  <si>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</si>
  <si>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</si>
  <si>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</si>
  <si>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</si>
  <si>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</si>
  <si>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</si>
  <si>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</si>
  <si>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</si>
  <si>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</si>
  <si>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</si>
  <si>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</si>
  <si>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</si>
  <si>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</si>
  <si>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</si>
  <si>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</si>
  <si>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</si>
  <si>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</si>
  <si>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</si>
  <si>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</si>
  <si>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</si>
  <si>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</si>
  <si>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</si>
  <si>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</si>
  <si>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</si>
  <si>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</si>
  <si>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</si>
  <si>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</si>
  <si>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</si>
  <si>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</si>
  <si>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</si>
  <si>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</si>
  <si>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</si>
  <si>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</si>
  <si>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</si>
  <si>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</si>
  <si>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</si>
  <si>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</si>
  <si>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</si>
  <si>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</si>
  <si>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</si>
  <si>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</si>
  <si>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</si>
  <si>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</si>
  <si>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</si>
  <si>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</si>
  <si>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</si>
  <si>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</si>
  <si>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</si>
  <si>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</si>
  <si>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</si>
  <si>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</si>
  <si>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</si>
  <si>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</si>
  <si>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</si>
  <si>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</si>
  <si>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</si>
  <si>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</si>
  <si>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</si>
  <si>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</si>
  <si>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</si>
  <si>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</si>
  <si>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</si>
  <si>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</si>
  <si>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</si>
  <si>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</si>
  <si>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</si>
  <si>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</si>
  <si>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</si>
  <si>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</si>
  <si>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</si>
  <si>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</si>
  <si>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</si>
  <si>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</si>
  <si>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</si>
  <si>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</si>
  <si>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</si>
  <si>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</si>
  <si>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</si>
  <si>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</si>
  <si>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</si>
  <si>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</si>
  <si>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</si>
  <si>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</si>
  <si>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</si>
  <si>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</si>
  <si>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</si>
  <si>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</si>
  <si>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</si>
  <si>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</si>
  <si>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</si>
  <si>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</si>
  <si>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</si>
  <si>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</si>
  <si>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</si>
  <si>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</si>
  <si>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</si>
  <si>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</si>
  <si>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</si>
  <si>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</si>
  <si>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</si>
  <si>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</si>
  <si>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</si>
  <si>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</si>
  <si>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</si>
  <si>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</si>
  <si>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</si>
  <si>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</si>
  <si>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</si>
  <si>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</si>
  <si>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</si>
  <si>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</si>
  <si>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</si>
  <si>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</si>
  <si>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</si>
  <si>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</si>
  <si>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</si>
  <si>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</si>
  <si>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</si>
  <si>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</si>
  <si>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</si>
  <si>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</si>
  <si>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</si>
  <si>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</si>
  <si>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</si>
  <si>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</si>
  <si>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</si>
  <si>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</si>
  <si>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</si>
  <si>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</si>
  <si>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</si>
  <si>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</si>
  <si>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</si>
  <si>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</si>
  <si>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</si>
  <si>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</si>
  <si>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</si>
  <si>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</si>
  <si>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</si>
  <si>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</si>
  <si>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</si>
  <si>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</si>
  <si>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</si>
  <si>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</si>
  <si>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</si>
  <si>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</si>
  <si>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</si>
  <si>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</si>
  <si>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</si>
  <si>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</si>
  <si>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</si>
  <si>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</si>
  <si>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</si>
  <si>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</si>
  <si>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</si>
  <si>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</si>
  <si>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</si>
  <si>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</si>
  <si>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</si>
  <si>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</si>
  <si>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</si>
  <si>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</si>
  <si>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</si>
  <si>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</si>
  <si>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</si>
  <si>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</si>
  <si>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</si>
  <si>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</si>
  <si>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</si>
  <si>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</si>
  <si>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</si>
  <si>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</si>
  <si>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</si>
  <si>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</si>
  <si>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</si>
  <si>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</si>
  <si>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</si>
  <si>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</si>
  <si>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</si>
  <si>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</si>
  <si>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</si>
  <si>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</si>
  <si>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</si>
  <si>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</si>
  <si>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</si>
  <si>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</si>
  <si>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</si>
  <si>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</si>
  <si>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</si>
  <si>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</si>
  <si>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</si>
  <si>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</si>
  <si>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</si>
  <si>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</si>
  <si>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</si>
  <si>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</si>
  <si>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</si>
  <si>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</si>
  <si>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</si>
  <si>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</si>
  <si>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</si>
  <si>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</si>
  <si>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</si>
  <si>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</si>
  <si>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</si>
  <si>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</si>
  <si>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</si>
  <si>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</si>
  <si>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</si>
  <si>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</si>
  <si>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</si>
  <si>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</si>
  <si>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</si>
  <si>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</si>
  <si>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</si>
  <si>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</si>
  <si>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</si>
  <si>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</si>
  <si>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</si>
  <si>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</si>
  <si>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</si>
  <si>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</si>
  <si>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</si>
  <si>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</si>
  <si>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</si>
  <si>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</si>
  <si>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</si>
  <si>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</si>
  <si>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</si>
  <si>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</si>
  <si>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</si>
  <si>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</si>
  <si>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</si>
  <si>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</si>
  <si>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</si>
  <si>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</si>
  <si>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</si>
  <si>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</si>
  <si>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</si>
  <si>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</si>
  <si>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</si>
  <si>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</si>
  <si>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</si>
  <si>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</si>
  <si>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</si>
  <si>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</si>
  <si>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</si>
  <si>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</si>
  <si>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</si>
  <si>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</si>
  <si>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</si>
  <si>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</si>
  <si>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</si>
  <si>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</si>
  <si>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</si>
  <si>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</si>
  <si>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</si>
  <si>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</si>
  <si>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</si>
  <si>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</si>
  <si>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</si>
  <si>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</si>
  <si>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</si>
  <si>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</si>
  <si>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</si>
  <si>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</si>
  <si>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</si>
  <si>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</si>
  <si>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</si>
  <si>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</si>
  <si>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</si>
  <si>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</si>
  <si>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</si>
  <si>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</si>
  <si>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</si>
  <si>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</si>
  <si>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</si>
  <si>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</si>
  <si>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</si>
  <si>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</si>
  <si>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</si>
  <si>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</si>
  <si>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</si>
  <si>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</si>
  <si>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</si>
  <si>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</si>
  <si>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</si>
  <si>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</si>
  <si>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</si>
  <si>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</si>
  <si>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</si>
  <si>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</si>
  <si>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</si>
  <si>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</si>
  <si>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</si>
  <si>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</si>
  <si>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</si>
  <si>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</si>
  <si>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</si>
  <si>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</si>
  <si>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</si>
  <si>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</si>
  <si>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</si>
  <si>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</si>
  <si>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</si>
  <si>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</si>
  <si>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</si>
  <si>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</si>
  <si>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</si>
  <si>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</si>
  <si>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</si>
  <si>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</si>
  <si>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</si>
  <si>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</si>
  <si>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</si>
  <si>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</si>
  <si>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</si>
  <si>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</si>
  <si>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</si>
  <si>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</si>
  <si>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</si>
  <si>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</si>
  <si>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</si>
  <si>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</si>
  <si>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</si>
  <si>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</si>
  <si>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</si>
  <si>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</si>
  <si>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</si>
  <si>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</si>
  <si>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</si>
  <si>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</si>
  <si>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</si>
  <si>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</si>
  <si>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</si>
  <si>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</si>
  <si>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</si>
  <si>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</si>
  <si>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</si>
  <si>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</si>
  <si>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</si>
  <si>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</si>
  <si>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</si>
  <si>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</si>
  <si>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</si>
  <si>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</si>
  <si>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</si>
  <si>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</si>
  <si>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</si>
  <si>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</si>
  <si>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</si>
  <si>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</si>
  <si>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</si>
  <si>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</si>
  <si>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</si>
  <si>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</si>
  <si>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</si>
  <si>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</si>
  <si>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</si>
  <si>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</si>
  <si>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</si>
  <si>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</si>
  <si>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</si>
  <si>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</si>
  <si>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</si>
  <si>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</si>
  <si>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</si>
  <si>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</si>
  <si>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</si>
  <si>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</si>
  <si>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</si>
  <si>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</si>
  <si>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</si>
  <si>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</si>
  <si>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</si>
  <si>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</si>
  <si>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</si>
  <si>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</si>
  <si>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</si>
  <si>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</si>
  <si>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</si>
  <si>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</si>
  <si>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</si>
  <si>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</si>
  <si>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</si>
  <si>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</si>
  <si>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</si>
  <si>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</si>
  <si>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</si>
  <si>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</si>
  <si>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</si>
  <si>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</si>
  <si>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</si>
  <si>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</si>
  <si>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</si>
  <si>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</si>
  <si>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</si>
  <si>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</si>
  <si>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</si>
  <si>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</si>
  <si>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</si>
  <si>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</si>
  <si>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</si>
  <si>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</si>
  <si>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</si>
  <si>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</si>
  <si>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</si>
  <si>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</si>
  <si>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</si>
  <si>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</si>
  <si>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</si>
  <si>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</si>
  <si>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</si>
  <si>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</si>
  <si>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</si>
  <si>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</si>
  <si>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</si>
  <si>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</si>
  <si>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</si>
  <si>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</si>
  <si>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</si>
  <si>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</si>
  <si>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</si>
  <si>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</si>
  <si>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</si>
  <si>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</si>
  <si>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</si>
  <si>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</si>
  <si>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</si>
  <si>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</si>
  <si>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</si>
  <si>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</si>
  <si>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</si>
  <si>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</si>
  <si>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</si>
  <si>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</si>
  <si>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</si>
  <si>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</si>
  <si>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</si>
  <si>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</si>
  <si>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</si>
  <si>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</si>
  <si>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</si>
  <si>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</si>
  <si>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</si>
  <si>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</si>
  <si>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</si>
  <si>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</si>
  <si>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</si>
  <si>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</si>
  <si>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</si>
  <si>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</si>
  <si>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</si>
  <si>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</si>
  <si>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</si>
  <si>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</si>
  <si>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</si>
  <si>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</si>
  <si>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</si>
  <si>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</si>
  <si>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</si>
  <si>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</si>
  <si>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</si>
  <si>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</si>
  <si>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</si>
  <si>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</si>
  <si>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</si>
  <si>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</si>
  <si>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</si>
  <si>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</si>
  <si>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</si>
  <si>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</si>
  <si>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</si>
  <si>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</si>
  <si>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</si>
  <si>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</si>
  <si>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</si>
  <si>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</si>
  <si>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</si>
  <si>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</si>
  <si>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</si>
  <si>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</si>
  <si>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</si>
  <si>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</si>
  <si>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</si>
  <si>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</si>
  <si>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</si>
  <si>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</si>
  <si>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</si>
  <si>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</si>
  <si>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</si>
  <si>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</si>
  <si>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</si>
  <si>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</si>
  <si>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</si>
  <si>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</si>
  <si>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</si>
  <si>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</si>
  <si>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</si>
  <si>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</si>
  <si>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</si>
  <si>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</si>
  <si>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</si>
  <si>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</si>
  <si>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</si>
  <si>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</si>
  <si>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</si>
  <si>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</si>
  <si>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</si>
  <si>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</si>
  <si>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</si>
  <si>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</si>
  <si>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</si>
  <si>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</si>
  <si>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</si>
  <si>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</si>
  <si>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</si>
  <si>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</si>
  <si>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</si>
  <si>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</si>
  <si>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</si>
  <si>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</si>
  <si>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</si>
  <si>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</si>
  <si>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</si>
  <si>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</si>
  <si>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</si>
  <si>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</si>
  <si>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</si>
  <si>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</si>
  <si>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</si>
  <si>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</si>
  <si>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</si>
  <si>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</si>
  <si>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</si>
  <si>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</si>
  <si>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</si>
  <si>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</si>
  <si>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</si>
  <si>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</si>
  <si>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</si>
  <si>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</si>
  <si>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</si>
  <si>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</si>
  <si>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</si>
  <si>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</si>
  <si>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</si>
  <si>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</si>
  <si>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</si>
  <si>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</si>
  <si>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</si>
  <si>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</si>
  <si>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</si>
  <si>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</si>
  <si>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</si>
  <si>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</si>
  <si>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</si>
  <si>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</si>
  <si>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</si>
  <si>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</si>
  <si>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</si>
  <si>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</si>
  <si>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</si>
  <si>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</si>
  <si>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</si>
  <si>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</si>
  <si>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</si>
  <si>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</si>
  <si>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</si>
  <si>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</si>
  <si>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</si>
  <si>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</si>
  <si>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</si>
  <si>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</si>
  <si>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</si>
  <si>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</si>
  <si>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</si>
  <si>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</si>
  <si>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</si>
  <si>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</si>
  <si>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</si>
  <si>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</si>
  <si>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</si>
  <si>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</si>
  <si>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</si>
  <si>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</si>
  <si>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</si>
  <si>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</si>
  <si>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</si>
  <si>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</si>
  <si>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</si>
  <si>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</si>
  <si>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</si>
  <si>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</si>
  <si>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</si>
  <si>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</si>
  <si>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</si>
  <si>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</si>
  <si>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</si>
  <si>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</si>
  <si>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</si>
  <si>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</si>
  <si>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</si>
  <si>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</si>
  <si>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</si>
  <si>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</si>
  <si>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</si>
  <si>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</si>
  <si>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</si>
  <si>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</si>
  <si>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</si>
  <si>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</si>
  <si>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</si>
  <si>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</si>
  <si>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</si>
  <si>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</si>
  <si>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</si>
  <si>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</si>
  <si>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</si>
  <si>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</si>
  <si>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</si>
  <si>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</si>
  <si>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</si>
  <si>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</si>
  <si>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</si>
  <si>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</si>
  <si>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</si>
  <si>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</si>
  <si>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</si>
  <si>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</si>
  <si>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</si>
  <si>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</si>
  <si>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</si>
  <si>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</si>
  <si>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</si>
  <si>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</si>
  <si>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</si>
  <si>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</si>
  <si>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</si>
  <si>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</si>
  <si>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</si>
  <si>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</si>
  <si>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</si>
  <si>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</si>
  <si>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</si>
  <si>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</si>
  <si>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</si>
  <si>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</si>
  <si>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</si>
  <si>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</si>
  <si>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</si>
  <si>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</si>
  <si>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</si>
  <si>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</si>
  <si>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</si>
  <si>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</si>
  <si>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</si>
  <si>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</si>
  <si>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</si>
  <si>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</si>
  <si>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</si>
  <si>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</si>
  <si>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</si>
  <si>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</si>
  <si>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</si>
  <si>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</si>
  <si>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</si>
  <si>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</si>
  <si>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</si>
  <si>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</si>
  <si>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</si>
  <si>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</si>
  <si>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</si>
  <si>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</si>
  <si>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</si>
  <si>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</si>
  <si>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</si>
  <si>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</si>
  <si>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</si>
  <si>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</si>
  <si>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</si>
  <si>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</si>
  <si>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</si>
  <si>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</si>
  <si>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</si>
  <si>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</si>
  <si>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</si>
  <si>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</si>
  <si>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</si>
  <si>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</si>
  <si>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</si>
  <si>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</si>
  <si>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</si>
  <si>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</si>
  <si>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</si>
  <si>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</si>
  <si>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</si>
  <si>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</si>
  <si>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</si>
  <si>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</si>
  <si>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</si>
  <si>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</si>
  <si>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</si>
  <si>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</si>
  <si>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</si>
  <si>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</si>
  <si>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</si>
  <si>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</si>
  <si>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</si>
  <si>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</si>
  <si>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</si>
  <si>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</si>
  <si>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</si>
  <si>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</si>
  <si>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</si>
  <si>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</si>
  <si>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</si>
  <si>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</si>
  <si>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</si>
  <si>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</si>
  <si>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</si>
  <si>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</si>
  <si>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</si>
  <si>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</si>
  <si>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</si>
  <si>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</si>
  <si>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</si>
  <si>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</si>
  <si>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</si>
  <si>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</si>
  <si>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</si>
  <si>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</si>
  <si>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</si>
  <si>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</si>
  <si>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</si>
  <si>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</si>
  <si>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</si>
  <si>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</si>
  <si>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</si>
  <si>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</si>
  <si>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</si>
  <si>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</si>
  <si>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</si>
  <si>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</si>
  <si>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</si>
  <si>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</si>
  <si>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</si>
  <si>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</si>
  <si>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</si>
  <si>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</si>
  <si>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</si>
  <si>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</si>
  <si>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</si>
  <si>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</si>
  <si>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</si>
  <si>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</si>
  <si>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</si>
  <si>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</si>
  <si>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</si>
  <si>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</si>
  <si>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</si>
  <si>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</si>
  <si>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</si>
  <si>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</si>
  <si>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</si>
  <si>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</si>
  <si>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</si>
  <si>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</si>
  <si>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</si>
  <si>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</si>
  <si>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</si>
  <si>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</si>
  <si>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</si>
  <si>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</si>
  <si>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</si>
  <si>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</si>
  <si>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</si>
  <si>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</si>
  <si>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</si>
  <si>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</si>
  <si>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</si>
  <si>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</si>
  <si>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</si>
  <si>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</si>
  <si>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</si>
  <si>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</si>
  <si>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</si>
  <si>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</si>
  <si>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</si>
  <si>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</si>
  <si>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</si>
  <si>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</si>
  <si>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</si>
  <si>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</si>
  <si>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</si>
  <si>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</si>
  <si>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</si>
  <si>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</si>
  <si>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</si>
  <si>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</si>
  <si>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</si>
  <si>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</si>
  <si>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</si>
  <si>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</si>
  <si>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</si>
  <si>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</si>
  <si>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</si>
  <si>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</si>
  <si>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</si>
  <si>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</si>
  <si>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</si>
  <si>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</si>
  <si>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</si>
  <si>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</si>
  <si>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</si>
  <si>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</si>
  <si>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</si>
  <si>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</si>
  <si>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</si>
  <si>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</si>
  <si>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</si>
  <si>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</si>
  <si>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</si>
  <si>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</si>
  <si>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</si>
  <si>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</si>
  <si>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</si>
  <si>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</si>
  <si>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</si>
  <si>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</si>
  <si>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</si>
  <si>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</si>
  <si>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</si>
  <si>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</si>
  <si>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</si>
  <si>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</si>
  <si>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</si>
  <si>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</si>
  <si>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</si>
  <si>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</si>
  <si>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</si>
  <si>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</si>
  <si>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</si>
  <si>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</si>
  <si>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</si>
  <si>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</si>
  <si>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</si>
  <si>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</si>
  <si>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</si>
  <si>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</si>
  <si>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</si>
  <si>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</si>
  <si>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</si>
  <si>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</si>
  <si>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</si>
  <si>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</si>
  <si>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</si>
  <si>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</si>
  <si>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</si>
  <si>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</si>
  <si>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</si>
  <si>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</si>
  <si>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</si>
  <si>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</si>
  <si>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</si>
  <si>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</si>
  <si>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</si>
  <si>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</si>
  <si>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</si>
  <si>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</si>
  <si>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</si>
  <si>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</si>
  <si>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</si>
  <si>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</si>
  <si>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</si>
  <si>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</si>
  <si>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</si>
  <si>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</si>
  <si>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</si>
  <si>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</si>
  <si>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</si>
  <si>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</si>
  <si>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</si>
  <si>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</si>
  <si>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</si>
  <si>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</si>
  <si>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</si>
  <si>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</si>
  <si>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</si>
  <si>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</si>
  <si>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</si>
  <si>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</si>
  <si>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</si>
  <si>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</si>
  <si>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</si>
  <si>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</si>
  <si>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</si>
  <si>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</si>
  <si>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</si>
  <si>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</si>
  <si>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</si>
  <si>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</si>
  <si>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</si>
  <si>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</si>
  <si>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</si>
  <si>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</si>
  <si>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</si>
  <si>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</si>
  <si>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</si>
  <si>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</si>
  <si>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</si>
  <si>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</si>
  <si>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</si>
  <si>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</si>
  <si>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</si>
  <si>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</si>
  <si>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</si>
  <si>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</si>
  <si>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</si>
  <si>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</si>
  <si>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</si>
  <si>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</si>
  <si>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</si>
  <si>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</si>
  <si>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</si>
  <si>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</si>
  <si>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</si>
  <si>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</si>
  <si>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</si>
  <si>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</si>
  <si>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</si>
  <si>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</si>
  <si>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</si>
  <si>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</si>
  <si>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</si>
  <si>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</si>
  <si>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</si>
  <si>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</si>
  <si>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</si>
  <si>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</si>
  <si>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</si>
  <si>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</si>
  <si>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</si>
  <si>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</si>
  <si>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</si>
  <si>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</si>
  <si>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</si>
  <si>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</si>
  <si>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</si>
  <si>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</si>
  <si>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</si>
  <si>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</si>
  <si>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</si>
  <si>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</si>
  <si>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</si>
  <si>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</si>
  <si>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</si>
  <si>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</si>
  <si>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</si>
  <si>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</si>
  <si>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</si>
  <si>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</si>
  <si>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</si>
  <si>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</si>
  <si>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</si>
  <si>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</si>
  <si>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</si>
  <si>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</si>
  <si>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</si>
  <si>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</si>
  <si>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</si>
  <si>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</si>
  <si>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</si>
  <si>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</si>
  <si>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</si>
  <si>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</si>
  <si>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</si>
  <si>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</si>
  <si>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</si>
  <si>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</si>
  <si>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</si>
  <si>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</si>
  <si>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</si>
  <si>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</si>
  <si>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</si>
  <si>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</si>
  <si>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</si>
  <si>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</si>
  <si>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</si>
  <si>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</si>
  <si>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</si>
  <si>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</si>
  <si>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</si>
  <si>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</si>
  <si>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</si>
  <si>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</si>
  <si>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</si>
  <si>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</si>
  <si>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</si>
  <si>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</si>
  <si>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</si>
  <si>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</si>
  <si>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</si>
  <si>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</si>
  <si>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</si>
  <si>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</si>
  <si>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</si>
  <si>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</si>
  <si>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</si>
  <si>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</si>
  <si>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</si>
  <si>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</si>
  <si>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</si>
  <si>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</si>
  <si>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</si>
  <si>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</si>
  <si>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</si>
  <si>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</si>
  <si>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</si>
  <si>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</si>
  <si>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</si>
  <si>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</si>
  <si>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</si>
  <si>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</si>
  <si>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</si>
  <si>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</si>
  <si>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</si>
  <si>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</si>
  <si>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</si>
  <si>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</si>
  <si>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</si>
  <si>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</si>
  <si>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</si>
  <si>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</si>
  <si>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</si>
  <si>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</si>
  <si>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</si>
  <si>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</si>
  <si>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</si>
  <si>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</si>
  <si>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</si>
  <si>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</si>
  <si>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</si>
  <si>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</si>
  <si>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</si>
  <si>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</si>
  <si>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</si>
  <si>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</si>
  <si>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</si>
  <si>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</si>
  <si>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</si>
  <si>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</si>
  <si>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</si>
  <si>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</si>
  <si>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</si>
  <si>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</si>
  <si>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</si>
  <si>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</si>
  <si>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</si>
  <si>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</si>
  <si>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</si>
  <si>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</si>
  <si>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</si>
  <si>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</si>
  <si>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</si>
  <si>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</si>
  <si>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</si>
  <si>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</si>
  <si>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</si>
  <si>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</si>
  <si>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</si>
  <si>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</si>
  <si>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</si>
  <si>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</si>
  <si>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</si>
  <si>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</si>
  <si>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</si>
  <si>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</si>
  <si>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</si>
  <si>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</si>
  <si>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</si>
  <si>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</si>
  <si>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</si>
  <si>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</si>
  <si>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</si>
  <si>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</si>
  <si>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</si>
  <si>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</si>
  <si>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</si>
  <si>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</si>
  <si>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</si>
  <si>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</si>
  <si>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</si>
  <si>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</si>
  <si>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</si>
  <si>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</si>
  <si>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</si>
  <si>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</si>
  <si>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</si>
  <si>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</si>
  <si>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</si>
  <si>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</si>
  <si>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</si>
  <si>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</si>
  <si>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</si>
  <si>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</si>
  <si>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</si>
  <si>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</si>
  <si>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</si>
  <si>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</si>
  <si>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</si>
  <si>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</si>
  <si>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</si>
  <si>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</si>
  <si>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</si>
  <si>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</si>
  <si>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</si>
  <si>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</si>
  <si>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</si>
  <si>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</si>
  <si>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</si>
  <si>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</si>
  <si>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</si>
  <si>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</si>
  <si>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</si>
  <si>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</si>
  <si>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</si>
  <si>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</si>
  <si>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</si>
  <si>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</si>
  <si>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</si>
  <si>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</si>
  <si>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</si>
  <si>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</si>
  <si>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</si>
  <si>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</si>
  <si>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</si>
  <si>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</si>
  <si>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</si>
  <si>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</si>
  <si>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</si>
  <si>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</si>
  <si>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</si>
  <si>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</si>
  <si>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</si>
  <si>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</si>
  <si>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</si>
  <si>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</si>
  <si>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</si>
  <si>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</si>
  <si>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</si>
  <si>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</si>
  <si>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</si>
  <si>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</si>
  <si>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</si>
  <si>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</si>
  <si>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</si>
  <si>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</si>
  <si>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</si>
  <si>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</si>
  <si>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</si>
  <si>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</si>
  <si>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</si>
  <si>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</si>
  <si>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</si>
  <si>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</si>
  <si>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</si>
  <si>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</si>
  <si>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</si>
  <si>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</si>
  <si>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</si>
  <si>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</si>
  <si>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</si>
  <si>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</si>
  <si>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</si>
  <si>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</si>
  <si>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</si>
  <si>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</si>
  <si>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</si>
  <si>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</si>
  <si>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</si>
  <si>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</si>
  <si>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</si>
  <si>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</si>
  <si>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</si>
  <si>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</si>
  <si>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</si>
  <si>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</si>
  <si>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</si>
  <si>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</si>
  <si>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</si>
  <si>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</si>
  <si>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</si>
  <si>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</si>
  <si>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</si>
  <si>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</si>
  <si>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</si>
  <si>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</si>
  <si>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</si>
  <si>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</si>
  <si>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</si>
  <si>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</si>
  <si>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</si>
  <si>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</si>
  <si>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</si>
  <si>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</si>
  <si>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</si>
  <si>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</si>
  <si>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</si>
  <si>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</si>
  <si>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</si>
  <si>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</si>
  <si>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</si>
  <si>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</si>
  <si>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</si>
  <si>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</si>
  <si>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</si>
  <si>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</si>
  <si>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</si>
  <si>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</si>
  <si>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</si>
  <si>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</si>
  <si>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</si>
  <si>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</si>
  <si>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</si>
  <si>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</si>
  <si>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</si>
  <si>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</si>
  <si>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</si>
  <si>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</si>
  <si>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</si>
  <si>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</si>
  <si>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</si>
  <si>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</si>
  <si>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</si>
  <si>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</si>
  <si>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</si>
  <si>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</si>
  <si>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</si>
  <si>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</si>
  <si>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</si>
  <si>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</si>
  <si>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</si>
  <si>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</si>
  <si>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</si>
  <si>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</si>
  <si>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</si>
  <si>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</si>
  <si>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</si>
  <si>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</si>
  <si>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</si>
  <si>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</si>
  <si>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</si>
  <si>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</si>
  <si>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</si>
  <si>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</si>
  <si>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</si>
  <si>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</si>
  <si>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</si>
  <si>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</si>
  <si>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</si>
  <si>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</si>
  <si>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</si>
  <si>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</si>
  <si>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</si>
  <si>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</si>
  <si>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</si>
  <si>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</si>
  <si>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</si>
  <si>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</si>
  <si>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</si>
  <si>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</si>
  <si>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</si>
  <si>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</si>
  <si>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</si>
  <si>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</si>
  <si>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</si>
  <si>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</si>
  <si>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</si>
  <si>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</si>
  <si>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</si>
  <si>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</si>
  <si>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</si>
  <si>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</si>
  <si>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</si>
  <si>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</si>
  <si>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</si>
  <si>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</si>
  <si>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</si>
  <si>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</si>
  <si>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</si>
  <si>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</si>
  <si>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</si>
  <si>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</si>
  <si>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</si>
  <si>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</si>
  <si>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</si>
  <si>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</si>
  <si>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</si>
  <si>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</si>
  <si>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</si>
  <si>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</si>
  <si>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</si>
  <si>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</si>
  <si>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</si>
  <si>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</si>
  <si>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</si>
  <si>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</si>
  <si>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</si>
  <si>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</si>
  <si>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</si>
  <si>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</si>
  <si>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</si>
  <si>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</si>
  <si>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</si>
  <si>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</si>
  <si>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</si>
  <si>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</si>
  <si>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</si>
  <si>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</si>
  <si>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</si>
  <si>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</si>
  <si>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</si>
  <si>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</si>
  <si>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</si>
  <si>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</si>
  <si>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</si>
  <si>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</si>
  <si>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</si>
  <si>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</si>
  <si>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</si>
  <si>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</si>
  <si>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</si>
  <si>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</si>
  <si>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</si>
  <si>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</si>
  <si>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</si>
  <si>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</si>
  <si>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</si>
  <si>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</si>
  <si>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</si>
  <si>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</si>
  <si>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</si>
  <si>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</si>
  <si>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</si>
  <si>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</si>
  <si>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</si>
  <si>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</si>
  <si>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</si>
  <si>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</si>
  <si>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</si>
  <si>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</si>
  <si>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</si>
  <si>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</si>
  <si>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</si>
  <si>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</si>
  <si>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</si>
  <si>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</si>
  <si>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</si>
  <si>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</si>
  <si>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</si>
  <si>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</si>
  <si>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</si>
  <si>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</si>
  <si>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</si>
  <si>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</si>
  <si>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</si>
  <si>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</si>
  <si>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</si>
  <si>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</si>
  <si>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</si>
  <si>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</si>
  <si>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</si>
  <si>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</si>
  <si>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</si>
  <si>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</si>
  <si>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</si>
  <si>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</si>
  <si>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</si>
  <si>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</si>
  <si>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</si>
  <si>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</si>
  <si>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</si>
  <si>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</si>
  <si>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</si>
  <si>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</si>
  <si>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</si>
  <si>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</si>
  <si>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</si>
  <si>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</si>
  <si>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</si>
  <si>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</si>
  <si>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</si>
  <si>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</si>
  <si>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</si>
  <si>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</si>
  <si>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</si>
  <si>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</si>
  <si>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</si>
  <si>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</si>
  <si>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</si>
  <si>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</si>
  <si>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</si>
  <si>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</si>
  <si>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</si>
  <si>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</si>
  <si>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</si>
  <si>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</si>
  <si>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</si>
  <si>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</si>
  <si>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</si>
  <si>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</si>
  <si>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</si>
  <si>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</si>
  <si>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</si>
  <si>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</si>
  <si>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</si>
  <si>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</si>
  <si>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</si>
  <si>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</si>
  <si>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</si>
  <si>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</si>
  <si>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</si>
  <si>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</si>
  <si>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</si>
  <si>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</si>
  <si>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</si>
  <si>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</si>
  <si>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</si>
  <si>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</si>
  <si>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</si>
  <si>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</si>
  <si>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</si>
  <si>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</si>
  <si>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</si>
  <si>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</si>
  <si>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</si>
  <si>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</si>
  <si>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</si>
  <si>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</si>
  <si>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</si>
  <si>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</si>
  <si>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</si>
  <si>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</si>
  <si>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</si>
  <si>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</si>
  <si>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</si>
  <si>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</si>
  <si>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</si>
  <si>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</si>
  <si>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</si>
  <si>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</si>
  <si>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</si>
  <si>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</si>
  <si>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</si>
  <si>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</si>
  <si>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</si>
  <si>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</si>
  <si>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</si>
  <si>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</si>
  <si>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</si>
  <si>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</si>
  <si>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</si>
  <si>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</si>
  <si>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</si>
  <si>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</si>
  <si>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</si>
  <si>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</si>
  <si>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</si>
  <si>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</si>
  <si>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</si>
  <si>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</si>
  <si>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</si>
  <si>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</si>
  <si>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</si>
  <si>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</si>
  <si>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</si>
  <si>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</si>
  <si>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</si>
  <si>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</si>
  <si>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</si>
  <si>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</si>
  <si>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</si>
  <si>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</si>
  <si>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</si>
  <si>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</si>
  <si>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</si>
  <si>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</si>
  <si>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</si>
  <si>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</si>
  <si>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</si>
  <si>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</si>
  <si>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</si>
  <si>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</si>
  <si>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</si>
  <si>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</si>
  <si>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</si>
  <si>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</si>
  <si>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</si>
  <si>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</si>
  <si>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</si>
  <si>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</si>
  <si>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</si>
  <si>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</si>
  <si>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</si>
  <si>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</si>
  <si>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</si>
  <si>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</si>
  <si>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</si>
  <si>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</si>
  <si>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</si>
  <si>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</si>
  <si>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</si>
  <si>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</si>
  <si>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</si>
  <si>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</si>
  <si>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</si>
  <si>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</si>
  <si>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</si>
  <si>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</si>
  <si>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</si>
  <si>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</si>
  <si>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</si>
  <si>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</si>
  <si>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</si>
  <si>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</si>
  <si>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</si>
  <si>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</si>
  <si>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</si>
  <si>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</si>
  <si>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</si>
  <si>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</si>
  <si>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</si>
  <si>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</si>
  <si>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</si>
  <si>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</si>
  <si>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</si>
  <si>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</si>
  <si>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</si>
  <si>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</si>
  <si>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</si>
  <si>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</si>
  <si>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</si>
  <si>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</si>
  <si>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</si>
  <si>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</si>
  <si>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</si>
  <si>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</si>
  <si>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</si>
  <si>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</si>
  <si>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</si>
  <si>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</si>
  <si>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</si>
  <si>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</si>
  <si>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</si>
  <si>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</si>
  <si>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</si>
  <si>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</si>
  <si>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</si>
  <si>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</si>
  <si>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</si>
  <si>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</si>
  <si>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</si>
  <si>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</si>
  <si>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</si>
  <si>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</si>
  <si>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</si>
  <si>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</si>
  <si>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</si>
  <si>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</si>
  <si>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</si>
  <si>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</si>
  <si>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</si>
  <si>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</si>
  <si>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</si>
  <si>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</si>
  <si>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</si>
  <si>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</si>
  <si>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</si>
  <si>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</si>
  <si>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</si>
  <si>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</si>
  <si>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</si>
  <si>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</si>
  <si>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</si>
  <si>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</si>
  <si>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</si>
  <si>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</si>
  <si>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</si>
  <si>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</si>
  <si>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</si>
  <si>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</si>
  <si>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</si>
  <si>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</si>
  <si>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</si>
  <si>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</si>
  <si>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</si>
  <si>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</si>
  <si>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</si>
  <si>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</si>
  <si>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</si>
  <si>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</si>
  <si>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</si>
  <si>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</si>
  <si>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</si>
  <si>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</si>
  <si>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</si>
  <si>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</si>
  <si>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</si>
  <si>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</si>
  <si>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</si>
  <si>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</si>
  <si>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</si>
  <si>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</si>
  <si>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</si>
  <si>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</si>
  <si>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</si>
  <si>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</si>
  <si>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</si>
  <si>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</si>
  <si>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</si>
  <si>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</si>
  <si>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</si>
  <si>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</si>
  <si>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</si>
  <si>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</si>
  <si>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</si>
  <si>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</si>
  <si>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</si>
  <si>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</si>
  <si>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</si>
  <si>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</si>
  <si>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</si>
  <si>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</si>
  <si>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</si>
  <si>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</si>
  <si>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</si>
  <si>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</si>
  <si>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</si>
  <si>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</si>
  <si>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</si>
  <si>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</si>
  <si>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</si>
  <si>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</si>
  <si>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</si>
  <si>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</si>
  <si>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</si>
  <si>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</si>
  <si>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</si>
  <si>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</si>
  <si>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</si>
  <si>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</si>
  <si>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</si>
  <si>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</si>
  <si>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</si>
  <si>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</si>
  <si>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</si>
  <si>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</si>
  <si>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</si>
  <si>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</si>
  <si>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</si>
  <si>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</si>
  <si>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</si>
  <si>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</si>
  <si>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</si>
  <si>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</si>
  <si>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</si>
  <si>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</si>
  <si>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</si>
  <si>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</si>
  <si>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</si>
  <si>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</si>
  <si>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</si>
  <si>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</si>
  <si>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</si>
  <si>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</si>
  <si>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</si>
  <si>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</si>
  <si>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</si>
  <si>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</si>
  <si>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</si>
  <si>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</si>
  <si>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</si>
  <si>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</si>
  <si>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</si>
  <si>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</si>
  <si>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</si>
  <si>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</si>
  <si>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</si>
  <si>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</si>
  <si>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</si>
  <si>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</si>
  <si>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</si>
  <si>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</si>
  <si>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</si>
  <si>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</si>
  <si>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</si>
  <si>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</si>
  <si>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</si>
  <si>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</si>
  <si>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</si>
  <si>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</si>
  <si>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</si>
  <si>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</si>
  <si>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</si>
  <si>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</si>
  <si>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</si>
  <si>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</si>
  <si>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</si>
  <si>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</si>
  <si>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</si>
  <si>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</si>
  <si>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</si>
  <si>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</si>
  <si>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</si>
  <si>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</si>
  <si>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</si>
  <si>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</si>
  <si>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</si>
  <si>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</si>
  <si>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</si>
  <si>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</si>
  <si>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</si>
  <si>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</si>
  <si>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</si>
  <si>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</si>
  <si>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</si>
  <si>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</si>
  <si>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</si>
  <si>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</si>
  <si>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</si>
  <si>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</si>
  <si>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</si>
  <si>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</si>
  <si>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</si>
  <si>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</si>
  <si>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</si>
  <si>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</si>
  <si>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</si>
  <si>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</si>
  <si>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</si>
  <si>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</si>
  <si>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</si>
  <si>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</si>
  <si>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</si>
  <si>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</si>
  <si>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</si>
  <si>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</si>
  <si>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</si>
  <si>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</si>
  <si>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</si>
  <si>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</si>
  <si>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</si>
  <si>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</si>
  <si>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</si>
  <si>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</si>
  <si>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</si>
  <si>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</si>
  <si>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</si>
  <si>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</si>
  <si>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</si>
  <si>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</si>
  <si>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</si>
  <si>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</si>
  <si>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</si>
  <si>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</si>
  <si>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</si>
  <si>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</si>
  <si>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</si>
  <si>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</si>
  <si>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</si>
  <si>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</si>
  <si>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</si>
  <si>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</si>
  <si>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</si>
  <si>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</si>
  <si>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</si>
  <si>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</si>
  <si>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</si>
  <si>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</si>
  <si>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</si>
  <si>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</si>
  <si>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</si>
  <si>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</si>
  <si>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</si>
  <si>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</si>
  <si>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</si>
  <si>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</si>
  <si>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</si>
  <si>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</si>
  <si>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</si>
  <si>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</si>
  <si>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</si>
  <si>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</si>
  <si>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</si>
  <si>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</si>
  <si>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</si>
  <si>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</si>
  <si>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</si>
  <si>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</si>
  <si>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</si>
  <si>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</si>
  <si>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</si>
  <si>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</si>
  <si>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</si>
  <si>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</si>
  <si>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</si>
  <si>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</si>
  <si>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</si>
  <si>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</si>
  <si>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</si>
  <si>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</si>
  <si>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</si>
  <si>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</si>
  <si>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</si>
  <si>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</si>
  <si>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</si>
  <si>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</si>
  <si>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</si>
  <si>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</si>
  <si>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</si>
  <si>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</si>
  <si>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</si>
  <si>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</si>
  <si>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</si>
  <si>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</si>
  <si>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</si>
  <si>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</si>
  <si>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</si>
  <si>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</si>
  <si>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</si>
  <si>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</si>
  <si>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</si>
  <si>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</si>
  <si>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</si>
  <si>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</si>
  <si>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</si>
  <si>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</si>
  <si>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</si>
  <si>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</si>
  <si>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</si>
  <si>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</si>
  <si>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</si>
  <si>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</si>
  <si>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</si>
  <si>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</si>
  <si>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</si>
  <si>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</si>
  <si>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</si>
  <si>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</si>
  <si>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</si>
  <si>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</si>
  <si>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</si>
  <si>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</si>
  <si>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</si>
  <si>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</si>
  <si>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</si>
  <si>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</si>
  <si>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</si>
  <si>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</si>
  <si>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</si>
  <si>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</si>
  <si>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</si>
  <si>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</si>
  <si>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</si>
  <si>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</si>
  <si>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</si>
  <si>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</si>
  <si>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</si>
  <si>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</si>
  <si>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</si>
  <si>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</si>
  <si>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</si>
  <si>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</si>
  <si>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</si>
  <si>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</si>
  <si>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</si>
  <si>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</si>
  <si>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</si>
  <si>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</si>
  <si>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</si>
  <si>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</si>
  <si>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</si>
  <si>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</si>
  <si>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</si>
  <si>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</si>
  <si>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</si>
  <si>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</si>
  <si>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</si>
  <si>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</si>
  <si>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</si>
  <si>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</si>
  <si>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</si>
  <si>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</si>
  <si>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</si>
  <si>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</si>
  <si>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</si>
  <si>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</si>
  <si>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</si>
  <si>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</si>
  <si>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</si>
  <si>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</si>
  <si>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</si>
  <si>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</si>
  <si>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</si>
  <si>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</si>
  <si>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</si>
  <si>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</si>
  <si>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</si>
  <si>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</si>
  <si>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</si>
  <si>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</si>
  <si>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</si>
  <si>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</si>
  <si>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</si>
  <si>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</si>
  <si>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</si>
  <si>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</si>
  <si>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</si>
  <si>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</si>
  <si>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</si>
  <si>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</si>
  <si>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</si>
  <si>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</si>
  <si>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</si>
  <si>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</si>
  <si>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</si>
  <si>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</si>
  <si>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</si>
  <si>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</si>
  <si>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</si>
  <si>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</si>
  <si>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</si>
  <si>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</si>
  <si>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</si>
  <si>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</si>
  <si>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</si>
  <si>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</si>
  <si>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</si>
  <si>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</si>
  <si>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</si>
  <si>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</si>
  <si>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</si>
  <si>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</si>
  <si>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</si>
  <si>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</si>
  <si>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</si>
  <si>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</si>
  <si>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</si>
  <si>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</si>
  <si>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</si>
  <si>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</si>
  <si>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</si>
  <si>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</si>
  <si>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</si>
  <si>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</si>
  <si>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</si>
  <si>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</si>
  <si>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</si>
  <si>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</si>
  <si>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</si>
  <si>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</si>
  <si>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</si>
  <si>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</si>
  <si>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</si>
  <si>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</si>
  <si>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</si>
  <si>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</si>
  <si>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</si>
  <si>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</si>
  <si>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</si>
  <si>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</si>
  <si>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</si>
  <si>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</si>
  <si>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</si>
  <si>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</si>
  <si>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</si>
  <si>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</si>
  <si>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</si>
  <si>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</si>
  <si>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</si>
  <si>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</si>
  <si>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</si>
  <si>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</si>
  <si>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</si>
  <si>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</si>
  <si>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</si>
  <si>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</si>
  <si>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</si>
  <si>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</si>
  <si>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</si>
  <si>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</si>
  <si>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</si>
  <si>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</si>
  <si>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</si>
  <si>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</si>
  <si>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</si>
  <si>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</si>
  <si>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</si>
  <si>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</si>
  <si>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</si>
  <si>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</si>
  <si>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</si>
  <si>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</si>
  <si>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</si>
  <si>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</si>
  <si>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</si>
  <si>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</si>
  <si>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</si>
  <si>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</si>
  <si>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</si>
  <si>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</si>
  <si>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</si>
  <si>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</si>
  <si>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</si>
  <si>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</si>
  <si>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</si>
  <si>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</si>
  <si>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</si>
  <si>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</si>
  <si>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</si>
  <si>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</si>
  <si>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</si>
  <si>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</si>
  <si>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</si>
  <si>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</si>
  <si>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</si>
  <si>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</si>
  <si>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</si>
  <si>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</si>
  <si>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</si>
  <si>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</si>
  <si>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</si>
  <si>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</si>
  <si>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</si>
  <si>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</si>
  <si>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</si>
  <si>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</si>
  <si>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</si>
  <si>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</si>
  <si>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</si>
  <si>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</si>
  <si>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</si>
  <si>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</si>
  <si>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</si>
  <si>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</si>
  <si>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</si>
  <si>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</si>
  <si>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</si>
  <si>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</si>
  <si>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</si>
  <si>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</si>
  <si>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</si>
  <si>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</si>
  <si>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</si>
  <si>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</si>
  <si>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</si>
  <si>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</si>
  <si>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</si>
  <si>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</si>
  <si>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</si>
  <si>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</si>
  <si>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</si>
  <si>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</si>
  <si>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</si>
  <si>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</si>
  <si>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</si>
  <si>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</si>
  <si>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</si>
  <si>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</si>
  <si>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</si>
  <si>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</si>
  <si>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</si>
  <si>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</si>
  <si>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</si>
  <si>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</si>
  <si>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</si>
  <si>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</si>
  <si>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</si>
  <si>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</si>
  <si>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</si>
  <si>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</si>
  <si>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</si>
  <si>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</si>
  <si>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</si>
  <si>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</si>
  <si>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</si>
  <si>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</si>
  <si>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</si>
  <si>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</si>
  <si>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</si>
  <si>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</si>
  <si>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</si>
  <si>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</si>
  <si>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</si>
  <si>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</si>
  <si>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</si>
  <si>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</si>
  <si>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</si>
  <si>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</si>
  <si>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</si>
  <si>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</si>
  <si>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</si>
  <si>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</si>
  <si>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</si>
  <si>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</si>
  <si>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</si>
  <si>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</si>
  <si>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</si>
  <si>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</si>
  <si>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</si>
  <si>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</si>
  <si>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</si>
  <si>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</si>
  <si>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</si>
  <si>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</si>
  <si>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</si>
  <si>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</si>
  <si>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</si>
  <si>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</si>
  <si>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</si>
  <si>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</si>
  <si>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</si>
  <si>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</si>
  <si>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</si>
  <si>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</si>
  <si>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</si>
  <si>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</si>
  <si>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</si>
  <si>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</si>
  <si>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</si>
  <si>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</si>
  <si>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</si>
  <si>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</si>
  <si>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</si>
  <si>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</si>
  <si>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</si>
  <si>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</si>
  <si>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</si>
  <si>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</si>
  <si>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</si>
  <si>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</si>
  <si>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</si>
  <si>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</si>
  <si>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</si>
  <si>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</si>
  <si>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</si>
  <si>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</si>
  <si>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</si>
  <si>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</si>
  <si>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</si>
  <si>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</si>
  <si>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</si>
  <si>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</si>
  <si>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</si>
  <si>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</si>
  <si>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</si>
  <si>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</si>
  <si>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</si>
  <si>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</si>
  <si>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</si>
  <si>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</si>
  <si>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</si>
  <si>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</si>
  <si>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</si>
  <si>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</si>
  <si>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</si>
  <si>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</si>
  <si>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</si>
  <si>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</si>
  <si>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</si>
  <si>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</si>
  <si>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</si>
  <si>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</si>
  <si>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</si>
  <si>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</si>
  <si>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</si>
  <si>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</si>
  <si>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</si>
  <si>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</si>
  <si>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</si>
  <si>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</si>
  <si>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</si>
  <si>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</si>
  <si>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</si>
  <si>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</si>
  <si>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</si>
  <si>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</si>
  <si>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</si>
  <si>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</si>
  <si>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</si>
  <si>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</si>
  <si>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</si>
  <si>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</si>
  <si>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</si>
  <si>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</si>
  <si>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</si>
  <si>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</si>
  <si>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</si>
  <si>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</si>
  <si>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</si>
  <si>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</si>
  <si>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</si>
  <si>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</si>
  <si>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</si>
  <si>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</si>
  <si>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</si>
  <si>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</si>
  <si>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</si>
  <si>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</si>
  <si>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</si>
  <si>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</si>
  <si>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</si>
  <si>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</si>
  <si>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</si>
  <si>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</si>
  <si>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</si>
  <si>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</si>
  <si>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</si>
  <si>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</si>
  <si>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</si>
  <si>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</si>
  <si>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</si>
  <si>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</si>
  <si>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</si>
  <si>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</si>
  <si>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</si>
  <si>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</si>
  <si>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</si>
  <si>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</si>
  <si>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</si>
  <si>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</si>
  <si>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</si>
  <si>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</si>
  <si>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</si>
  <si>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</si>
  <si>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</si>
  <si>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</si>
  <si>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</si>
  <si>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</si>
  <si>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</si>
  <si>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</si>
  <si>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</si>
  <si>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</si>
  <si>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</si>
  <si>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</si>
  <si>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</si>
  <si>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</si>
  <si>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</si>
  <si>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</si>
  <si>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</si>
  <si>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</si>
  <si>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</si>
  <si>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</si>
  <si>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</si>
  <si>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</si>
  <si>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</si>
  <si>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</si>
  <si>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</si>
  <si>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</si>
  <si>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</si>
  <si>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</si>
  <si>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</si>
  <si>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</si>
  <si>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</si>
  <si>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</si>
  <si>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</si>
  <si>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</si>
  <si>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</si>
  <si>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</si>
  <si>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</si>
  <si>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</si>
  <si>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</si>
  <si>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</si>
  <si>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</si>
  <si>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</si>
  <si>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</si>
  <si>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</si>
  <si>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</si>
  <si>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</si>
  <si>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</si>
  <si>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</si>
  <si>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</si>
  <si>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</si>
  <si>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</si>
  <si>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</si>
  <si>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</si>
  <si>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</si>
  <si>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</si>
  <si>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</si>
  <si>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</si>
  <si>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</si>
  <si>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</si>
  <si>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</si>
  <si>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</si>
  <si>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</si>
  <si>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</si>
  <si>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</si>
  <si>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</si>
  <si>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</si>
  <si>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</si>
  <si>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</si>
  <si>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</si>
  <si>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</si>
  <si>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</si>
  <si>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</si>
  <si>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</si>
  <si>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</si>
  <si>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</si>
  <si>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</si>
  <si>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</si>
  <si>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</si>
  <si>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</si>
  <si>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</si>
  <si>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</si>
  <si>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</si>
  <si>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</si>
  <si>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</si>
  <si>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</si>
  <si>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</si>
  <si>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</si>
  <si>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</si>
  <si>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</si>
  <si>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</si>
  <si>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</si>
  <si>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</si>
  <si>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</si>
  <si>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</si>
  <si>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</si>
  <si>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</si>
  <si>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</si>
  <si>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</si>
  <si>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</si>
  <si>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</si>
  <si>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</si>
  <si>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</si>
  <si>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</si>
  <si>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</si>
  <si>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</si>
  <si>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</si>
  <si>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</si>
  <si>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</si>
  <si>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</si>
  <si>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</si>
  <si>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</si>
  <si>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</si>
  <si>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</si>
  <si>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</si>
  <si>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</si>
  <si>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</si>
  <si>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</si>
  <si>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</si>
  <si>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</si>
  <si>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</si>
  <si>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</si>
  <si>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</si>
  <si>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</si>
  <si>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</si>
  <si>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</si>
  <si>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</si>
  <si>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</si>
  <si>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</si>
  <si>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</si>
  <si>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</si>
  <si>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</si>
  <si>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</si>
  <si>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</si>
  <si>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</si>
  <si>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</si>
  <si>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</si>
  <si>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</si>
  <si>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</si>
  <si>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</si>
  <si>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</si>
  <si>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</si>
  <si>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</si>
  <si>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</si>
  <si>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</si>
  <si>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</si>
  <si>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</si>
  <si>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</si>
  <si>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</si>
  <si>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</si>
  <si>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</si>
  <si>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</si>
  <si>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</si>
  <si>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</si>
  <si>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</si>
  <si>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</si>
  <si>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</si>
  <si>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</si>
  <si>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</si>
  <si>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</si>
  <si>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</si>
  <si>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</si>
  <si>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</si>
  <si>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</si>
  <si>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</si>
  <si>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</si>
  <si>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</si>
  <si>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</si>
  <si>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</si>
  <si>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</si>
  <si>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</si>
  <si>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</si>
  <si>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</si>
  <si>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</si>
  <si>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</si>
  <si>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</si>
  <si>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</si>
  <si>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</si>
  <si>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</si>
  <si>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</si>
  <si>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</si>
  <si>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</si>
  <si>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</si>
  <si>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</si>
  <si>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</si>
  <si>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</si>
  <si>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</si>
  <si>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</si>
  <si>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</si>
  <si>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</si>
  <si>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</si>
  <si>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</si>
  <si>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</si>
  <si>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</si>
  <si>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</si>
  <si>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</si>
  <si>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</si>
  <si>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</si>
  <si>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</si>
  <si>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</si>
  <si>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</si>
  <si>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</si>
  <si>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</si>
  <si>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</si>
  <si>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</si>
  <si>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</si>
  <si>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</si>
  <si>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</si>
  <si>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</si>
  <si>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</si>
  <si>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</si>
  <si>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</si>
  <si>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</si>
  <si>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</si>
  <si>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</si>
  <si>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</si>
  <si>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</si>
  <si>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</si>
  <si>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</si>
  <si>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</si>
  <si>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</si>
  <si>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</si>
  <si>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</si>
  <si>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</si>
  <si>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</si>
  <si>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</si>
  <si>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</si>
  <si>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</si>
  <si>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</si>
  <si>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</si>
  <si>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</si>
  <si>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</si>
  <si>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</si>
  <si>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</si>
  <si>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</si>
  <si>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</si>
  <si>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</si>
  <si>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</si>
  <si>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</si>
  <si>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</si>
  <si>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</si>
  <si>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</si>
  <si>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</si>
  <si>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</si>
  <si>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</si>
  <si>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</si>
  <si>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</si>
  <si>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</si>
  <si>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</si>
  <si>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</si>
  <si>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</si>
  <si>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</si>
  <si>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</si>
  <si>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</si>
  <si>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</si>
  <si>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</si>
  <si>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</si>
  <si>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</si>
  <si>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</si>
  <si>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</si>
  <si>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</si>
  <si>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</si>
  <si>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</si>
  <si>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</si>
  <si>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</si>
  <si>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</si>
  <si>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</si>
  <si>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</si>
  <si>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</si>
  <si>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</si>
  <si>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</si>
  <si>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</si>
  <si>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</si>
  <si>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</si>
  <si>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</si>
  <si>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</si>
  <si>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</si>
  <si>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</si>
  <si>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</si>
  <si>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</si>
  <si>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</si>
  <si>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</si>
  <si>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</si>
  <si>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</si>
  <si>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</si>
  <si>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</si>
  <si>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</si>
  <si>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</si>
  <si>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</si>
  <si>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</si>
  <si>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</si>
  <si>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</si>
  <si>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</si>
  <si>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</si>
  <si>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</si>
  <si>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</si>
  <si>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</si>
  <si>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</si>
  <si>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</si>
  <si>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</si>
  <si>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</si>
  <si>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</si>
  <si>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</si>
  <si>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</si>
  <si>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</si>
  <si>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</si>
  <si>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</si>
  <si>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</si>
  <si>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</si>
  <si>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</si>
  <si>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</si>
  <si>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</si>
  <si>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</si>
  <si>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</si>
  <si>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</si>
  <si>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</si>
  <si>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</si>
  <si>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</si>
  <si>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</si>
  <si>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</si>
  <si>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</si>
  <si>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</si>
  <si>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</si>
  <si>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</si>
  <si>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</si>
  <si>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</si>
  <si>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</si>
  <si>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</si>
  <si>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</si>
  <si>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</si>
  <si>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</si>
  <si>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</si>
  <si>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</si>
  <si>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</si>
  <si>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</si>
  <si>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</si>
  <si>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</si>
  <si>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</si>
  <si>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</si>
  <si>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</si>
  <si>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</si>
  <si>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</si>
  <si>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</si>
  <si>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</si>
  <si>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</si>
  <si>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</si>
  <si>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</si>
  <si>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</si>
  <si>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</si>
  <si>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</si>
  <si>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</si>
  <si>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</si>
  <si>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</si>
  <si>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</si>
  <si>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</si>
  <si>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</si>
  <si>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</si>
  <si>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</si>
  <si>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</si>
  <si>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</si>
  <si>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</si>
  <si>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</si>
  <si>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</si>
  <si>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</si>
  <si>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</si>
  <si>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</si>
  <si>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</si>
  <si>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</si>
  <si>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</si>
  <si>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</si>
  <si>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</si>
  <si>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</si>
  <si>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</si>
  <si>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</si>
  <si>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</si>
  <si>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</si>
  <si>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</si>
  <si>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</si>
  <si>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</si>
  <si>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</si>
  <si>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</si>
  <si>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</si>
  <si>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</si>
  <si>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</si>
  <si>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</si>
  <si>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</si>
  <si>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</si>
  <si>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</si>
  <si>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</si>
  <si>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</si>
  <si>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</si>
  <si>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</si>
  <si>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</si>
  <si>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</si>
  <si>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</si>
  <si>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</si>
  <si>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</si>
  <si>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</si>
  <si>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</si>
  <si>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</si>
  <si>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</si>
  <si>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</si>
  <si>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</si>
  <si>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</si>
  <si>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</si>
  <si>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</si>
  <si>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</si>
  <si>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</si>
  <si>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</si>
  <si>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</si>
  <si>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</si>
  <si>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</si>
  <si>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</si>
  <si>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</si>
  <si>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</si>
  <si>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</si>
  <si>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</si>
  <si>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</si>
  <si>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</si>
  <si>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</si>
  <si>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</si>
  <si>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</si>
  <si>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</si>
  <si>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</si>
  <si>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</si>
  <si>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</si>
  <si>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</si>
  <si>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</si>
  <si>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</si>
  <si>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</si>
  <si>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</si>
  <si>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</si>
  <si>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</si>
  <si>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</si>
  <si>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</si>
  <si>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</si>
  <si>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</si>
  <si>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</si>
  <si>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</si>
  <si>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</si>
  <si>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</si>
  <si>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</si>
  <si>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</si>
  <si>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</si>
  <si>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</si>
  <si>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</si>
  <si>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</si>
  <si>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</si>
  <si>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</si>
  <si>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</si>
  <si>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</si>
  <si>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</si>
  <si>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</si>
  <si>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</si>
  <si>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</si>
  <si>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</si>
  <si>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</si>
  <si>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</si>
  <si>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</si>
  <si>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</si>
  <si>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</si>
  <si>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</si>
  <si>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</si>
  <si>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</si>
  <si>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</si>
  <si>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</si>
  <si>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</si>
  <si>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</si>
  <si>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</si>
  <si>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</si>
  <si>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</si>
  <si>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</si>
  <si>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</si>
  <si>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</si>
  <si>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</si>
  <si>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</si>
  <si>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</si>
  <si>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</si>
  <si>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</si>
  <si>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</si>
  <si>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</si>
  <si>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</si>
  <si>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</si>
  <si>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</si>
  <si>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</si>
  <si>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</si>
  <si>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</si>
  <si>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</si>
  <si>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</si>
  <si>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</si>
  <si>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</si>
  <si>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</si>
  <si>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</si>
  <si>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</si>
  <si>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</si>
  <si>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</si>
  <si>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</si>
  <si>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</si>
  <si>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</si>
  <si>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</si>
  <si>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</si>
  <si>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</si>
  <si>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</si>
  <si>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</si>
  <si>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</si>
  <si>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</si>
  <si>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</si>
  <si>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</si>
  <si>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</si>
  <si>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</si>
  <si>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</si>
  <si>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</si>
  <si>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</si>
  <si>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</si>
  <si>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</si>
  <si>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</si>
  <si>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</si>
  <si>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</si>
  <si>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</si>
  <si>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</si>
  <si>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</si>
  <si>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</si>
  <si>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</si>
  <si>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</si>
  <si>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</si>
  <si>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</si>
  <si>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</si>
  <si>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</si>
  <si>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</si>
  <si>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</si>
  <si>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</si>
  <si>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</si>
  <si>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</si>
  <si>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</si>
  <si>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</si>
  <si>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</si>
  <si>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</si>
  <si>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</si>
  <si>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</si>
  <si>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</si>
  <si>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</si>
  <si>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</si>
  <si>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</si>
  <si>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</si>
  <si>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</si>
  <si>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</si>
  <si>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</si>
  <si>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</si>
  <si>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</si>
  <si>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</si>
  <si>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</si>
  <si>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</si>
  <si>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</si>
  <si>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</si>
  <si>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</si>
  <si>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</si>
  <si>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</si>
  <si>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</si>
  <si>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</si>
  <si>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</si>
  <si>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</si>
  <si>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</si>
  <si>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</si>
  <si>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</si>
  <si>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</si>
  <si>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</si>
  <si>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</si>
  <si>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</si>
  <si>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</si>
  <si>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</si>
  <si>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</si>
  <si>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</si>
  <si>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</si>
  <si>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</si>
  <si>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</si>
  <si>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</si>
  <si>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</si>
  <si>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</si>
  <si>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</si>
  <si>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</si>
  <si>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</si>
  <si>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</si>
  <si>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</si>
  <si>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</si>
  <si>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</si>
  <si>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</si>
  <si>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</si>
  <si>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</si>
  <si>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</si>
  <si>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</si>
  <si>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</si>
  <si>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</si>
  <si>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</si>
  <si>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</si>
  <si>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</si>
  <si>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</si>
  <si>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</si>
  <si>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</si>
  <si>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</si>
  <si>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</si>
  <si>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</si>
  <si>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</si>
  <si>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</si>
  <si>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</si>
  <si>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</si>
  <si>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</si>
  <si>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</si>
  <si>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</si>
  <si>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</si>
  <si>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</si>
  <si>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</si>
  <si>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</si>
  <si>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</si>
  <si>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</si>
  <si>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</si>
  <si>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</si>
  <si>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</si>
  <si>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</si>
  <si>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</si>
  <si>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</si>
  <si>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</si>
  <si>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</si>
  <si>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</si>
  <si>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</si>
  <si>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</si>
  <si>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</si>
  <si>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</si>
  <si>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</si>
  <si>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</si>
  <si>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</si>
  <si>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</si>
  <si>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</si>
  <si>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</si>
  <si>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</si>
  <si>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</si>
  <si>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</si>
  <si>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</si>
  <si>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</si>
  <si>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</si>
  <si>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</si>
  <si>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</si>
  <si>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</si>
  <si>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</si>
  <si>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</si>
  <si>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</si>
  <si>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</si>
  <si>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</si>
  <si>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</si>
  <si>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</si>
  <si>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</si>
  <si>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</si>
  <si>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</si>
  <si>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</si>
  <si>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</si>
  <si>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</si>
  <si>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</si>
  <si>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</si>
  <si>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</si>
  <si>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</si>
  <si>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</si>
  <si>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</si>
  <si>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</si>
  <si>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</si>
  <si>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</si>
  <si>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</si>
  <si>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</si>
  <si>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</si>
  <si>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</si>
  <si>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</si>
  <si>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</si>
  <si>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</si>
  <si>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</si>
  <si>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</si>
  <si>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</si>
  <si>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</si>
  <si>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</si>
  <si>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</si>
  <si>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</si>
  <si>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</si>
  <si>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</si>
  <si>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</si>
  <si>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</si>
  <si>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</si>
  <si>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</si>
  <si>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</si>
  <si>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</si>
  <si>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</si>
  <si>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</si>
  <si>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</si>
  <si>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</si>
  <si>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</si>
  <si>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</si>
  <si>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</si>
  <si>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</si>
  <si>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</si>
  <si>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</si>
  <si>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</si>
  <si>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</si>
  <si>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</si>
  <si>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</si>
  <si>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</si>
  <si>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</si>
  <si>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</si>
  <si>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</si>
  <si>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</si>
  <si>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</si>
  <si>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</si>
  <si>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</si>
  <si>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</si>
  <si>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</si>
  <si>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</si>
  <si>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</si>
  <si>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</si>
  <si>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</si>
  <si>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</si>
  <si>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</si>
  <si>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</si>
  <si>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</si>
  <si>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</si>
  <si>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</si>
  <si>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</si>
  <si>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</si>
  <si>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</si>
  <si>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</si>
  <si>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</si>
  <si>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</si>
  <si>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</si>
  <si>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</si>
  <si>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</si>
  <si>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</si>
  <si>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</si>
  <si>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</si>
  <si>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</si>
  <si>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</si>
  <si>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</si>
  <si>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</si>
  <si>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</si>
  <si>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</si>
  <si>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</si>
  <si>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</si>
  <si>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</si>
  <si>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</si>
  <si>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</si>
  <si>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</si>
  <si>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</si>
  <si>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</si>
  <si>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</si>
  <si>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</si>
  <si>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</si>
  <si>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</si>
  <si>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</si>
  <si>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</si>
  <si>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</si>
  <si>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</si>
  <si>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</si>
  <si>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</si>
  <si>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</si>
  <si>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</si>
  <si>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</si>
  <si>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</si>
  <si>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</si>
  <si>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</si>
  <si>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</si>
  <si>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</si>
  <si>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</si>
  <si>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</si>
  <si>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</si>
  <si>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</si>
  <si>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</si>
  <si>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</si>
  <si>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</si>
  <si>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</si>
  <si>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</si>
  <si>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</si>
  <si>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</si>
  <si>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</si>
  <si>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</si>
  <si>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</si>
  <si>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</si>
  <si>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</si>
  <si>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</si>
  <si>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</si>
  <si>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</si>
  <si>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</si>
  <si>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</si>
  <si>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</si>
  <si>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</si>
  <si>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</si>
  <si>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</si>
  <si>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</si>
  <si>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</si>
  <si>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</si>
  <si>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</si>
  <si>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</si>
  <si>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</si>
  <si>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</si>
  <si>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</si>
  <si>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</si>
  <si>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</si>
  <si>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</si>
  <si>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</si>
  <si>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</si>
  <si>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</si>
  <si>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</si>
  <si>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</si>
  <si>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</si>
  <si>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</si>
  <si>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</si>
  <si>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</si>
  <si>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</si>
  <si>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</si>
  <si>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</si>
  <si>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</si>
  <si>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</si>
  <si>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</si>
  <si>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</si>
  <si>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</si>
  <si>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</si>
  <si>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</si>
  <si>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</si>
  <si>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</si>
  <si>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</si>
  <si>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</si>
  <si>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</si>
  <si>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</si>
  <si>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</si>
  <si>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</si>
  <si>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</si>
  <si>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</si>
  <si>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</si>
  <si>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</si>
  <si>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</si>
  <si>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</si>
  <si>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</si>
  <si>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</si>
  <si>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</si>
  <si>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</si>
  <si>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</si>
  <si>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</si>
  <si>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</si>
  <si>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</si>
  <si>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</si>
  <si>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</si>
  <si>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</si>
  <si>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</si>
  <si>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</si>
  <si>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</si>
  <si>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</si>
  <si>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</si>
  <si>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</si>
  <si>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</si>
  <si>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</si>
  <si>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</si>
  <si>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</si>
  <si>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</si>
  <si>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</si>
  <si>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</si>
  <si>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</si>
  <si>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</si>
  <si>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</si>
  <si>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</si>
  <si>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</si>
  <si>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</si>
  <si>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</si>
  <si>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</si>
  <si>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</si>
  <si>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</si>
  <si>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</si>
  <si>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</si>
  <si>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</si>
  <si>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</si>
  <si>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</si>
  <si>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</si>
  <si>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</si>
  <si>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</si>
  <si>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</si>
  <si>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</si>
  <si>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</si>
  <si>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</si>
  <si>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</si>
  <si>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</si>
  <si>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</si>
  <si>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</si>
  <si>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</si>
  <si>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</si>
  <si>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</si>
  <si>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</si>
  <si>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</si>
  <si>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</si>
  <si>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</si>
  <si>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</si>
  <si>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</si>
  <si>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</si>
  <si>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</si>
  <si>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</si>
  <si>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</si>
  <si>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</si>
  <si>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</si>
  <si>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</si>
  <si>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</si>
  <si>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</si>
  <si>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</si>
  <si>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</si>
  <si>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</si>
  <si>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</si>
  <si>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</si>
  <si>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</si>
  <si>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</si>
  <si>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</si>
  <si>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</si>
  <si>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</si>
  <si>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</si>
  <si>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</si>
  <si>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</si>
  <si>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</si>
  <si>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</si>
  <si>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</si>
  <si>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</si>
  <si>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</si>
  <si>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</si>
  <si>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</si>
  <si>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</si>
  <si>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</si>
  <si>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</si>
  <si>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</si>
  <si>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</si>
  <si>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</si>
  <si>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</si>
  <si>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</si>
  <si>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</si>
  <si>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</si>
  <si>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</si>
  <si>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</si>
  <si>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</si>
  <si>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</si>
  <si>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</si>
  <si>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</si>
  <si>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</si>
  <si>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</si>
  <si>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</si>
  <si>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</si>
  <si>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</si>
  <si>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</si>
  <si>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</si>
  <si>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</si>
  <si>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</si>
  <si>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</si>
  <si>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</si>
  <si>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</si>
  <si>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</si>
  <si>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</si>
  <si>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</si>
  <si>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</si>
  <si>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</si>
  <si>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</si>
  <si>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</si>
  <si>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</si>
  <si>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</si>
  <si>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</si>
  <si>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</si>
  <si>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</si>
  <si>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</si>
  <si>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</si>
  <si>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</si>
  <si>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</si>
  <si>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</si>
  <si>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</si>
  <si>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</si>
  <si>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</si>
  <si>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</si>
  <si>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</si>
  <si>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</si>
  <si>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</si>
  <si>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</si>
  <si>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</si>
  <si>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</si>
  <si>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</si>
  <si>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</si>
  <si>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</si>
  <si>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</si>
  <si>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</si>
  <si>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</si>
  <si>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</si>
  <si>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</si>
  <si>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</si>
  <si>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</si>
  <si>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</si>
  <si>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</si>
  <si>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</si>
  <si>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</si>
  <si>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</si>
  <si>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</si>
  <si>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</si>
  <si>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</si>
  <si>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</si>
  <si>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</si>
  <si>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</si>
  <si>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</si>
  <si>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</si>
  <si>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</si>
  <si>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</si>
  <si>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</si>
  <si>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</si>
  <si>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</si>
  <si>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</si>
  <si>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</si>
  <si>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</si>
  <si>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</si>
  <si>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</si>
  <si>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</si>
  <si>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</si>
  <si>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</si>
  <si>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</si>
  <si>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</si>
  <si>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</si>
  <si>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</si>
  <si>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</si>
  <si>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</si>
  <si>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</si>
  <si>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</si>
  <si>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</si>
  <si>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</si>
  <si>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</si>
  <si>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</si>
  <si>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</si>
  <si>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</si>
  <si>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</si>
  <si>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</si>
  <si>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</si>
  <si>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</si>
  <si>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</si>
  <si>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</si>
  <si>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</si>
  <si>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</si>
  <si>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</si>
  <si>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</si>
  <si>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</si>
  <si>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</si>
  <si>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</si>
  <si>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</si>
  <si>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</si>
  <si>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</si>
  <si>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</si>
  <si>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</si>
  <si>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</si>
  <si>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</si>
  <si>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</si>
  <si>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</si>
  <si>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</si>
  <si>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</si>
  <si>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</si>
  <si>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</si>
  <si>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</si>
  <si>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</si>
  <si>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</si>
  <si>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</si>
  <si>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</si>
  <si>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</si>
  <si>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</si>
  <si>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</si>
  <si>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</si>
  <si>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</si>
  <si>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</si>
  <si>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</si>
  <si>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</si>
  <si>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</si>
  <si>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</si>
  <si>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</si>
  <si>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</si>
  <si>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</si>
  <si>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</si>
  <si>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</si>
  <si>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</si>
  <si>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</si>
  <si>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</si>
  <si>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</si>
  <si>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</si>
  <si>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</si>
  <si>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</si>
  <si>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</si>
  <si>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</si>
  <si>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</si>
  <si>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</si>
  <si>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</si>
  <si>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</si>
  <si>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</si>
  <si>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</si>
  <si>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</si>
  <si>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</si>
  <si>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</si>
  <si>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</si>
  <si>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</si>
  <si>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</si>
  <si>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</si>
  <si>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</si>
  <si>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</si>
  <si>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</si>
  <si>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</si>
  <si>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</si>
  <si>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</si>
  <si>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</si>
  <si>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</si>
  <si>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</si>
  <si>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</si>
  <si>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</si>
  <si>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</si>
  <si>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</si>
  <si>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</si>
  <si>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</si>
  <si>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</si>
  <si>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</si>
  <si>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</si>
  <si>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</si>
  <si>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</si>
  <si>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</si>
  <si>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</si>
  <si>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</si>
  <si>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</si>
  <si>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</si>
  <si>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</si>
  <si>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</si>
  <si>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</si>
  <si>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</si>
  <si>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</si>
  <si>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</si>
  <si>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</si>
  <si>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</si>
  <si>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</si>
  <si>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</si>
  <si>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</si>
  <si>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</si>
  <si>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</si>
  <si>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</si>
  <si>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</si>
  <si>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</si>
  <si>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</si>
  <si>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</si>
  <si>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</si>
  <si>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</si>
  <si>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</si>
  <si>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</si>
  <si>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</si>
  <si>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</si>
  <si>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</si>
  <si>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</si>
  <si>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</si>
  <si>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</si>
  <si>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</si>
  <si>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</si>
  <si>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</si>
  <si>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</si>
  <si>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</si>
  <si>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</si>
  <si>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</si>
  <si>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</si>
  <si>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</si>
  <si>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</si>
  <si>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</si>
  <si>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</si>
  <si>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</si>
  <si>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</si>
  <si>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</si>
  <si>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</si>
  <si>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</si>
  <si>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</si>
  <si>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</si>
  <si>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</si>
  <si>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</si>
  <si>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</si>
  <si>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</si>
  <si>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</si>
  <si>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</si>
  <si>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</si>
  <si>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</si>
  <si>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</si>
  <si>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</si>
  <si>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</si>
  <si>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</si>
  <si>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</si>
  <si>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</si>
  <si>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</si>
  <si>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</si>
  <si>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</si>
  <si>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</si>
  <si>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</si>
  <si>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</si>
  <si>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</si>
  <si>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</si>
  <si>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</si>
  <si>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</si>
  <si>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</si>
  <si>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</si>
  <si>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</si>
  <si>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</si>
  <si>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</si>
  <si>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</si>
  <si>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</si>
  <si>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</si>
  <si>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</si>
  <si>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</si>
  <si>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</si>
  <si>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</si>
  <si>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</si>
  <si>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</si>
  <si>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</si>
  <si>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</si>
  <si>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</si>
  <si>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</si>
  <si>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</si>
  <si>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</si>
  <si>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</si>
  <si>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</si>
  <si>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</si>
  <si>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</si>
  <si>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</si>
  <si>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</si>
  <si>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</si>
  <si>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</si>
  <si>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</si>
  <si>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</si>
  <si>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</si>
  <si>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</si>
  <si>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</si>
  <si>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</si>
  <si>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</si>
  <si>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</si>
  <si>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</si>
  <si>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</si>
  <si>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</si>
  <si>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</si>
  <si>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</si>
  <si>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</si>
  <si>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</si>
  <si>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</si>
  <si>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</si>
  <si>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</si>
  <si>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</si>
  <si>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</si>
  <si>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</si>
  <si>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</si>
  <si>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</si>
  <si>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</si>
  <si>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</si>
  <si>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</si>
  <si>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</si>
  <si>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</si>
  <si>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</si>
  <si>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</si>
  <si>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</si>
  <si>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</si>
  <si>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</si>
  <si>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</si>
  <si>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</si>
  <si>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</si>
  <si>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</si>
  <si>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</si>
  <si>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</si>
  <si>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</si>
  <si>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</si>
  <si>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</si>
  <si>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</si>
  <si>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</si>
  <si>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</si>
  <si>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</si>
  <si>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</si>
  <si>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</si>
  <si>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</si>
  <si>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</si>
  <si>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</si>
  <si>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</si>
  <si>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</si>
  <si>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</si>
  <si>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</si>
  <si>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</si>
  <si>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</si>
  <si>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</si>
  <si>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</si>
  <si>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</si>
  <si>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</si>
  <si>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</si>
  <si>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</si>
  <si>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</si>
  <si>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</si>
  <si>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</si>
  <si>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</si>
  <si>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</si>
  <si>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</si>
  <si>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</si>
  <si>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</si>
  <si>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</si>
  <si>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</si>
  <si>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</si>
  <si>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</si>
  <si>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</si>
  <si>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</si>
  <si>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</si>
  <si>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</si>
  <si>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</si>
  <si>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</si>
  <si>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</si>
  <si>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</si>
  <si>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</si>
  <si>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</si>
  <si>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</si>
  <si>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</si>
  <si>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</si>
  <si>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</si>
  <si>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</si>
  <si>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</si>
  <si>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</si>
  <si>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</si>
  <si>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</si>
  <si>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</si>
  <si>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</si>
  <si>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</si>
  <si>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</si>
  <si>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</si>
  <si>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</si>
  <si>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</si>
  <si>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</si>
  <si>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</si>
  <si>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</si>
  <si>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</si>
  <si>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</si>
  <si>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</si>
  <si>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</si>
  <si>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</si>
  <si>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</si>
  <si>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</si>
  <si>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</si>
  <si>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</si>
  <si>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</si>
  <si>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</si>
  <si>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</si>
  <si>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</si>
  <si>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</si>
  <si>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</si>
  <si>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</si>
  <si>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</si>
  <si>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</si>
  <si>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</si>
  <si>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</si>
  <si>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</si>
  <si>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</si>
  <si>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</si>
  <si>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</si>
  <si>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</si>
  <si>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</si>
  <si>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</si>
  <si>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</si>
  <si>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</si>
  <si>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</si>
  <si>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</si>
  <si>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</si>
  <si>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</si>
  <si>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</si>
  <si>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</si>
  <si>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</si>
  <si>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</si>
  <si>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</si>
  <si>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</si>
  <si>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</si>
  <si>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</si>
  <si>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</si>
  <si>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</si>
  <si>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</si>
  <si>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</si>
  <si>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</si>
  <si>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</si>
  <si>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</si>
  <si>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</si>
  <si>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</si>
  <si>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</si>
  <si>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</si>
  <si>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</si>
  <si>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</si>
  <si>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</si>
  <si>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</si>
  <si>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</si>
  <si>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</si>
  <si>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</si>
  <si>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</si>
  <si>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</si>
  <si>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</si>
  <si>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</si>
  <si>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</si>
  <si>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</si>
  <si>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</si>
  <si>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</si>
  <si>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</si>
  <si>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</si>
  <si>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</si>
  <si>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</si>
  <si>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</si>
  <si>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</si>
  <si>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</si>
  <si>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</si>
  <si>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</si>
  <si>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</si>
  <si>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</si>
  <si>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</si>
  <si>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</si>
  <si>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</si>
  <si>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</si>
  <si>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</si>
  <si>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</si>
  <si>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</si>
  <si>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</si>
  <si>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</si>
  <si>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</si>
  <si>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</si>
  <si>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</si>
  <si>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</si>
  <si>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</si>
  <si>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</si>
  <si>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</si>
  <si>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</si>
  <si>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</si>
  <si>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</si>
  <si>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</si>
  <si>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</si>
  <si>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</si>
  <si>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</si>
  <si>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</si>
  <si>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</si>
  <si>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</si>
  <si>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</si>
  <si>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</si>
  <si>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</si>
  <si>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</si>
  <si>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</si>
  <si>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</si>
  <si>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</si>
  <si>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</si>
  <si>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</si>
  <si>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</si>
  <si>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</si>
  <si>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</si>
  <si>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</si>
  <si>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</si>
  <si>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</si>
  <si>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</si>
  <si>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</si>
  <si>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</si>
  <si>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</si>
  <si>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</si>
  <si>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</si>
  <si>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</si>
  <si>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</si>
  <si>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</si>
  <si>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</si>
  <si>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</si>
  <si>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</si>
  <si>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</si>
  <si>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</si>
  <si>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</si>
  <si>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</si>
  <si>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</si>
  <si>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</si>
  <si>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</si>
  <si>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</si>
  <si>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</si>
  <si>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</si>
  <si>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</si>
  <si>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</si>
  <si>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</si>
  <si>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</si>
  <si>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</si>
  <si>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</si>
  <si>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</si>
  <si>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</si>
  <si>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</si>
  <si>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</si>
  <si>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</si>
  <si>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</si>
  <si>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</si>
  <si>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</si>
  <si>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</si>
  <si>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</si>
  <si>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</si>
  <si>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</si>
  <si>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</si>
  <si>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</si>
  <si>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</si>
  <si>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</si>
  <si>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</si>
  <si>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</si>
  <si>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</si>
  <si>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</si>
  <si>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</si>
  <si>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</si>
  <si>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</si>
  <si>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</si>
  <si>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</si>
  <si>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</si>
  <si>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</si>
  <si>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</si>
  <si>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</si>
  <si>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</si>
  <si>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</si>
  <si>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</si>
  <si>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</si>
  <si>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</si>
  <si>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</si>
  <si>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</si>
  <si>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</si>
  <si>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</si>
  <si>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</si>
  <si>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</si>
  <si>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</si>
  <si>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</si>
  <si>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</si>
  <si>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</si>
  <si>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</si>
  <si>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</si>
  <si>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</si>
  <si>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</si>
  <si>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</si>
  <si>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</si>
  <si>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</si>
  <si>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</si>
  <si>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</si>
  <si>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</si>
  <si>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</si>
  <si>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</si>
  <si>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</si>
  <si>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</si>
  <si>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</si>
  <si>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</si>
  <si>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</si>
  <si>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</si>
  <si>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</si>
  <si>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</si>
  <si>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</si>
  <si>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</si>
  <si>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</si>
  <si>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</si>
  <si>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</si>
  <si>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</si>
  <si>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</si>
  <si>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</si>
  <si>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</si>
  <si>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</si>
  <si>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</si>
  <si>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</si>
  <si>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</si>
  <si>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</si>
  <si>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</si>
  <si>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</si>
  <si>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</si>
  <si>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</si>
  <si>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</si>
  <si>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</si>
  <si>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</si>
  <si>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</si>
  <si>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</si>
  <si>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</si>
  <si>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</si>
  <si>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</si>
  <si>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</si>
  <si>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</si>
  <si>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</si>
  <si>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</si>
  <si>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</si>
  <si>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</si>
  <si>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</si>
  <si>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</si>
  <si>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</si>
  <si>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</si>
  <si>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</si>
  <si>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</si>
  <si>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</si>
  <si>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</si>
  <si>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</si>
  <si>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</si>
  <si>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</si>
  <si>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</si>
  <si>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</si>
  <si>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</si>
  <si>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</si>
  <si>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</si>
  <si>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</si>
  <si>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</si>
  <si>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</si>
  <si>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</si>
  <si>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</si>
  <si>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</si>
  <si>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</si>
  <si>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</si>
  <si>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</si>
  <si>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</si>
  <si>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</si>
  <si>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</si>
  <si>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</si>
  <si>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</si>
  <si>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</si>
  <si>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</si>
  <si>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</si>
  <si>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</si>
  <si>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</si>
  <si>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</si>
  <si>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</si>
  <si>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</si>
  <si>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</si>
  <si>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</si>
  <si>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</si>
  <si>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</si>
  <si>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</si>
  <si>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</si>
  <si>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</si>
  <si>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</si>
  <si>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</si>
  <si>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</si>
  <si>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</si>
  <si>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</si>
  <si>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</si>
  <si>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</si>
  <si>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</si>
  <si>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</si>
  <si>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</si>
  <si>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</si>
  <si>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</si>
  <si>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</si>
  <si>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</si>
  <si>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</si>
  <si>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</si>
  <si>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</si>
  <si>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</si>
  <si>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</si>
  <si>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</si>
  <si>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</si>
  <si>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</si>
  <si>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</si>
  <si>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</si>
  <si>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</si>
  <si>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</si>
  <si>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</si>
  <si>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</si>
  <si>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</si>
  <si>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</si>
  <si>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</si>
  <si>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</si>
  <si>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</si>
  <si>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</si>
  <si>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</si>
  <si>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</si>
  <si>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</si>
  <si>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</si>
  <si>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</si>
  <si>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</si>
  <si>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</si>
  <si>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</si>
  <si>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</si>
  <si>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</si>
  <si>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</si>
  <si>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</si>
  <si>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</si>
  <si>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</si>
  <si>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</si>
  <si>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</si>
  <si>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</si>
  <si>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</si>
  <si>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</si>
  <si>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</si>
  <si>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</si>
  <si>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</si>
  <si>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</si>
  <si>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</si>
  <si>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</si>
  <si>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</si>
  <si>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</si>
  <si>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</si>
  <si>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</si>
  <si>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</si>
  <si>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</si>
  <si>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</si>
  <si>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</si>
  <si>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</si>
  <si>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</si>
  <si>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</si>
  <si>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</si>
  <si>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</si>
  <si>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</si>
  <si>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</si>
  <si>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</si>
  <si>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</si>
  <si>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</si>
  <si>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</si>
  <si>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</si>
  <si>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</si>
  <si>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</si>
  <si>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</si>
  <si>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</si>
  <si>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</si>
  <si>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</si>
  <si>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</si>
  <si>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</si>
  <si>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</si>
  <si>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</si>
  <si>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</si>
  <si>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</si>
  <si>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</si>
  <si>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</si>
  <si>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</si>
  <si>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</si>
  <si>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</si>
  <si>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</si>
  <si>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</si>
  <si>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</si>
  <si>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</si>
  <si>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</si>
  <si>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</si>
  <si>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</si>
  <si>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</si>
  <si>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</si>
  <si>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</si>
  <si>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</si>
  <si>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</si>
  <si>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</si>
  <si>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</si>
  <si>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</si>
  <si>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</si>
  <si>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</si>
  <si>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</si>
  <si>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</si>
  <si>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</si>
  <si>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</si>
  <si>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</si>
  <si>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</si>
  <si>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</si>
  <si>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</si>
  <si>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</si>
  <si>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</si>
  <si>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</si>
  <si>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</si>
  <si>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</si>
  <si>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</si>
  <si>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</si>
  <si>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</si>
  <si>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</si>
  <si>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</si>
  <si>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</si>
  <si>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</si>
  <si>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</si>
  <si>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</si>
  <si>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</si>
  <si>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</si>
  <si>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</si>
  <si>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</si>
  <si>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</si>
  <si>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</si>
  <si>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</si>
  <si>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</si>
  <si>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</si>
  <si>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</si>
  <si>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</si>
  <si>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</si>
  <si>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</si>
  <si>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</si>
  <si>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</si>
  <si>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</si>
  <si>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</si>
  <si>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</si>
  <si>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</si>
  <si>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</si>
  <si>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</si>
  <si>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</si>
  <si>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</si>
  <si>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</si>
  <si>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</si>
  <si>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</si>
  <si>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</si>
  <si>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</si>
  <si>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</si>
  <si>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</si>
  <si>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</si>
  <si>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</si>
  <si>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</si>
  <si>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</si>
  <si>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</si>
  <si>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</si>
  <si>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</si>
  <si>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</si>
  <si>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</si>
  <si>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</si>
  <si>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</si>
  <si>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</si>
  <si>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</si>
  <si>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</si>
  <si>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</si>
  <si>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</si>
  <si>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</si>
  <si>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</si>
  <si>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</si>
  <si>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</si>
  <si>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</si>
  <si>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</si>
  <si>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</si>
  <si>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</si>
  <si>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</si>
  <si>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</si>
  <si>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</si>
  <si>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</si>
  <si>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</si>
  <si>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</si>
  <si>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</si>
  <si>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</si>
  <si>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</si>
  <si>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</si>
  <si>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</si>
  <si>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</si>
  <si>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</si>
  <si>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</si>
  <si>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</si>
  <si>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</si>
  <si>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</si>
  <si>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</si>
  <si>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</si>
  <si>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</si>
  <si>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</si>
  <si>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</si>
  <si>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</si>
  <si>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</si>
  <si>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</si>
  <si>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</si>
  <si>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</si>
  <si>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</si>
  <si>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</si>
  <si>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</si>
  <si>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</si>
  <si>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</si>
  <si>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</si>
  <si>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</si>
  <si>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</si>
  <si>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</si>
  <si>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</si>
  <si>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</si>
  <si>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</si>
  <si>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</si>
  <si>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</si>
  <si>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</si>
  <si>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</si>
  <si>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</si>
  <si>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</si>
  <si>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</si>
  <si>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</si>
  <si>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</si>
  <si>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</si>
  <si>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</si>
  <si>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</si>
  <si>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</si>
  <si>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</si>
  <si>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</si>
  <si>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</si>
  <si>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</si>
  <si>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</si>
  <si>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</si>
  <si>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</si>
  <si>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</si>
  <si>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</si>
  <si>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</si>
  <si>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</si>
  <si>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</si>
  <si>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</si>
  <si>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</si>
  <si>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</si>
  <si>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</si>
  <si>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</si>
  <si>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</si>
  <si>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</si>
  <si>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</si>
  <si>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</si>
  <si>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</si>
  <si>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</si>
  <si>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</si>
  <si>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</si>
  <si>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</si>
  <si>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</si>
  <si>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</si>
  <si>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</si>
  <si>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</si>
  <si>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</si>
  <si>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</si>
  <si>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</si>
  <si>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</si>
  <si>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</si>
  <si>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</si>
  <si>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</si>
  <si>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</si>
  <si>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</si>
  <si>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</si>
  <si>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</si>
  <si>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</si>
  <si>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</si>
  <si>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</si>
  <si>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</si>
  <si>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</si>
  <si>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</si>
  <si>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</si>
  <si>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</si>
  <si>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</si>
  <si>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</si>
  <si>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</si>
  <si>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</si>
  <si>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</si>
  <si>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</si>
  <si>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</si>
  <si>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</si>
  <si>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</si>
  <si>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</si>
  <si>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</si>
  <si>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</si>
  <si>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</si>
  <si>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</si>
  <si>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</si>
  <si>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</si>
  <si>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</si>
  <si>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</si>
  <si>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</si>
  <si>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</si>
  <si>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</si>
  <si>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</si>
  <si>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</si>
  <si>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</si>
  <si>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</si>
  <si>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</si>
  <si>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</si>
  <si>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</si>
  <si>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</si>
  <si>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</si>
  <si>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</si>
  <si>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</si>
  <si>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</si>
  <si>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</si>
  <si>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</si>
  <si>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</si>
  <si>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</si>
  <si>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</si>
  <si>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</si>
  <si>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</si>
  <si>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</si>
  <si>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</si>
  <si>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</si>
  <si>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</si>
  <si>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</si>
  <si>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</si>
  <si>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</si>
  <si>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</si>
  <si>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</si>
  <si>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</si>
  <si>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</si>
  <si>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</si>
  <si>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</si>
  <si>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</si>
  <si>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</si>
  <si>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</si>
  <si>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</si>
  <si>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</si>
  <si>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</si>
  <si>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</si>
  <si>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</si>
  <si>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</si>
  <si>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</si>
  <si>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</si>
  <si>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</si>
  <si>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</si>
  <si>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</si>
  <si>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</si>
  <si>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</si>
  <si>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</si>
  <si>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</si>
  <si>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</si>
  <si>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</si>
  <si>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</si>
  <si>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</si>
  <si>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</si>
  <si>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</si>
  <si>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</si>
  <si>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</si>
  <si>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</si>
  <si>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</si>
  <si>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</si>
  <si>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</si>
  <si>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</si>
  <si>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</si>
  <si>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</si>
  <si>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</si>
  <si>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</si>
  <si>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</si>
  <si>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</si>
  <si>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</si>
  <si>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</si>
  <si>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</si>
  <si>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</si>
  <si>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</si>
  <si>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</si>
  <si>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</si>
  <si>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</si>
  <si>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</si>
  <si>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</si>
  <si>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</si>
  <si>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</si>
  <si>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</si>
  <si>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</si>
  <si>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</si>
  <si>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</si>
  <si>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</si>
  <si>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</si>
  <si>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</si>
  <si>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</si>
  <si>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</si>
  <si>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</si>
  <si>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</si>
  <si>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</si>
  <si>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</si>
  <si>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</si>
  <si>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</si>
  <si>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</si>
  <si>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</si>
  <si>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</si>
  <si>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</si>
  <si>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</si>
  <si>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</si>
  <si>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</si>
  <si>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</si>
  <si>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</si>
  <si>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</si>
  <si>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</si>
  <si>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</si>
  <si>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</si>
  <si>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</si>
  <si>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</si>
  <si>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</si>
  <si>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</si>
  <si>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</si>
  <si>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</si>
  <si>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</si>
  <si>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</si>
  <si>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</si>
  <si>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</si>
  <si>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</si>
  <si>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</si>
  <si>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</si>
  <si>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</si>
  <si>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</si>
  <si>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</si>
  <si>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</si>
  <si>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</si>
  <si>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</si>
  <si>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</si>
  <si>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</si>
  <si>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</si>
  <si>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</si>
  <si>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</si>
  <si>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</si>
  <si>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</si>
  <si>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</si>
  <si>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</si>
  <si>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</si>
  <si>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</si>
  <si>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</si>
  <si>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</si>
  <si>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</si>
  <si>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</si>
  <si>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</si>
  <si>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</si>
  <si>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</si>
  <si>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</si>
  <si>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</si>
  <si>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</si>
  <si>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</si>
  <si>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</si>
  <si>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</si>
  <si>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</si>
  <si>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</si>
  <si>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</si>
  <si>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</si>
  <si>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</si>
  <si>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</si>
  <si>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</si>
  <si>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</si>
  <si>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</si>
  <si>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</si>
  <si>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</si>
  <si>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</si>
  <si>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</si>
  <si>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</si>
  <si>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</si>
  <si>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</si>
  <si>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</si>
  <si>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</si>
  <si>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</si>
  <si>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</si>
  <si>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</si>
  <si>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</si>
  <si>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</si>
  <si>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</si>
  <si>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</si>
  <si>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</si>
  <si>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</si>
  <si>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</si>
  <si>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</si>
  <si>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</si>
  <si>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</si>
  <si>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</si>
  <si>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</si>
  <si>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</si>
  <si>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</si>
  <si>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</si>
  <si>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</si>
  <si>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</si>
  <si>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</si>
  <si>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</si>
  <si>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</si>
  <si>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</si>
  <si>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</si>
  <si>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</si>
  <si>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</si>
  <si>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</si>
  <si>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</si>
  <si>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</si>
  <si>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</si>
  <si>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</si>
  <si>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</si>
  <si>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</si>
  <si>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</si>
  <si>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</si>
  <si>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</si>
  <si>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</si>
  <si>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</si>
  <si>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</si>
  <si>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</si>
  <si>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</si>
  <si>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</si>
  <si>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</si>
  <si>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</si>
  <si>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</si>
  <si>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</si>
  <si>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</si>
  <si>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</si>
  <si>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</si>
  <si>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</si>
  <si>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</si>
  <si>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</si>
  <si>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</si>
  <si>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</si>
  <si>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</si>
  <si>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</si>
  <si>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</si>
  <si>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</si>
  <si>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</si>
  <si>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</si>
  <si>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</si>
  <si>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</si>
  <si>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</si>
  <si>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</si>
  <si>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</si>
  <si>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</si>
  <si>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</si>
  <si>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</si>
  <si>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</si>
  <si>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</si>
  <si>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</si>
  <si>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</si>
  <si>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</si>
  <si>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</si>
  <si>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</si>
  <si>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</si>
  <si>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</si>
  <si>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</si>
  <si>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</si>
  <si>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</si>
  <si>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</si>
  <si>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</si>
  <si>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</si>
  <si>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</si>
  <si>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</si>
  <si>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</si>
  <si>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</si>
  <si>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</si>
  <si>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</si>
  <si>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</si>
  <si>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</si>
  <si>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</si>
  <si>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</si>
  <si>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</si>
  <si>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</si>
  <si>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</si>
  <si>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</si>
  <si>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</si>
  <si>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</si>
  <si>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</si>
  <si>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</si>
  <si>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</si>
  <si>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</si>
  <si>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</si>
  <si>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</si>
  <si>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</si>
  <si>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</si>
  <si>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</si>
  <si>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</si>
  <si>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</si>
  <si>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</si>
  <si>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</si>
  <si>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</si>
  <si>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</si>
  <si>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</si>
  <si>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</si>
  <si>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</si>
  <si>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</si>
  <si>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</si>
  <si>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</si>
  <si>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</si>
  <si>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</si>
  <si>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</si>
  <si>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</si>
  <si>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</si>
  <si>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</si>
  <si>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</si>
  <si>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</si>
  <si>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</si>
  <si>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</si>
  <si>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</si>
  <si>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</si>
  <si>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</si>
  <si>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</si>
  <si>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</si>
  <si>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</si>
  <si>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</si>
  <si>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</si>
  <si>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</si>
  <si>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</si>
  <si>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</si>
  <si>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</si>
  <si>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</si>
  <si>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</si>
  <si>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</si>
  <si>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</si>
  <si>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</si>
  <si>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</si>
  <si>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</si>
  <si>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</si>
  <si>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</si>
  <si>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</si>
  <si>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</si>
  <si>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</si>
  <si>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</si>
  <si>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</si>
  <si>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</si>
  <si>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</si>
  <si>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</si>
  <si>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</si>
  <si>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</si>
  <si>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</si>
  <si>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</si>
  <si>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</si>
  <si>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</si>
  <si>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</si>
  <si>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</si>
  <si>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</si>
  <si>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</si>
  <si>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</si>
  <si>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</si>
  <si>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</si>
  <si>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</si>
  <si>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</si>
  <si>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</si>
  <si>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</si>
  <si>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</si>
  <si>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</si>
  <si>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</si>
  <si>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</si>
  <si>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</si>
  <si>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</si>
  <si>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</si>
  <si>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</si>
  <si>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</si>
  <si>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</si>
  <si>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</si>
  <si>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</si>
  <si>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</si>
  <si>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</si>
  <si>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</si>
  <si>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</si>
  <si>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</si>
  <si>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</si>
  <si>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</si>
  <si>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</si>
  <si>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</si>
  <si>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</si>
  <si>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</si>
  <si>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</si>
  <si>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</si>
  <si>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</si>
  <si>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</si>
  <si>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</si>
  <si>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</si>
  <si>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</si>
  <si>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</si>
  <si>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</si>
  <si>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</si>
  <si>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</si>
  <si>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</si>
  <si>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</si>
  <si>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</si>
  <si>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</si>
  <si>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</si>
  <si>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</si>
  <si>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</si>
  <si>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</si>
  <si>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</si>
  <si>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</si>
  <si>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</si>
  <si>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</si>
  <si>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</si>
  <si>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</si>
  <si>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</si>
  <si>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</si>
  <si>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</si>
  <si>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</si>
  <si>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</si>
  <si>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</si>
  <si>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</si>
  <si>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</si>
  <si>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</si>
  <si>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</si>
  <si>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</si>
  <si>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</si>
  <si>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</si>
  <si>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</si>
  <si>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</si>
  <si>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</si>
  <si>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</si>
  <si>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</si>
  <si>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</si>
  <si>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</si>
  <si>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</si>
  <si>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</si>
  <si>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</si>
  <si>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</si>
  <si>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</si>
  <si>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</si>
  <si>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</si>
  <si>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</si>
  <si>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</si>
  <si>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</si>
  <si>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</si>
  <si>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</si>
  <si>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</si>
  <si>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</si>
  <si>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</si>
  <si>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</si>
  <si>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</si>
  <si>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</si>
  <si>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</si>
  <si>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</si>
  <si>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</si>
  <si>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</si>
  <si>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</si>
  <si>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</si>
  <si>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</si>
  <si>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</si>
  <si>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</si>
  <si>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</si>
  <si>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</si>
  <si>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</si>
  <si>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</si>
  <si>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</si>
  <si>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</si>
  <si>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</si>
  <si>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</si>
  <si>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</si>
  <si>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</si>
  <si>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</si>
  <si>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</si>
  <si>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</si>
  <si>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</si>
  <si>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</si>
  <si>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</si>
  <si>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</si>
  <si>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</si>
  <si>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</si>
  <si>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</si>
  <si>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</si>
  <si>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</si>
  <si>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</si>
  <si>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</si>
  <si>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</si>
  <si>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</si>
  <si>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</si>
  <si>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</si>
  <si>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</si>
  <si>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</si>
  <si>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</si>
  <si>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</si>
  <si>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</si>
  <si>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</si>
  <si>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</si>
  <si>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</si>
  <si>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</si>
  <si>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</si>
  <si>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</si>
  <si>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</si>
  <si>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</si>
  <si>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</si>
  <si>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</si>
  <si>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</si>
  <si>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</si>
  <si>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</si>
  <si>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</si>
  <si>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</si>
  <si>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</si>
  <si>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</si>
  <si>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</si>
  <si>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</si>
  <si>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</si>
  <si>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</si>
  <si>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</si>
  <si>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</si>
  <si>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</si>
  <si>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</si>
  <si>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</si>
  <si>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</si>
  <si>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</si>
  <si>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</si>
  <si>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</si>
  <si>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</si>
  <si>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</si>
  <si>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</si>
  <si>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</si>
  <si>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</si>
  <si>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</si>
  <si>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</si>
  <si>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</si>
  <si>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</si>
  <si>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</si>
  <si>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</si>
  <si>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</si>
  <si>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</si>
  <si>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</si>
  <si>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</si>
  <si>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</si>
  <si>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</si>
  <si>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</si>
  <si>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</si>
  <si>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</si>
  <si>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</si>
  <si>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</si>
  <si>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</si>
  <si>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</si>
  <si>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</si>
  <si>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</si>
  <si>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</si>
  <si>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</si>
  <si>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</si>
  <si>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</si>
  <si>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</si>
  <si>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</si>
  <si>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</si>
  <si>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</si>
  <si>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</si>
  <si>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</si>
  <si>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</si>
  <si>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</si>
  <si>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</si>
  <si>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</si>
  <si>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</si>
  <si>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</si>
  <si>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</si>
  <si>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</si>
  <si>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</si>
  <si>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</si>
  <si>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</si>
  <si>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</si>
  <si>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</si>
  <si>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</si>
  <si>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</si>
  <si>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</si>
  <si>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</si>
  <si>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</si>
  <si>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</si>
  <si>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</si>
  <si>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</si>
  <si>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</si>
  <si>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</si>
  <si>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</si>
  <si>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</si>
  <si>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</si>
  <si>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</si>
  <si>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</si>
  <si>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</si>
  <si>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</si>
  <si>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</si>
  <si>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</si>
  <si>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</si>
  <si>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</si>
  <si>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</si>
  <si>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</si>
  <si>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</si>
  <si>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</si>
  <si>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</si>
  <si>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</si>
  <si>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</si>
  <si>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</si>
  <si>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</si>
  <si>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</si>
  <si>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</si>
  <si>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</si>
  <si>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</si>
  <si>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</si>
  <si>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</si>
  <si>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</si>
  <si>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</si>
  <si>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</si>
  <si>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</si>
  <si>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</si>
  <si>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</si>
  <si>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</si>
  <si>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</si>
  <si>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</si>
  <si>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</si>
  <si>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</si>
  <si>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</si>
  <si>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</si>
  <si>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</si>
  <si>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</si>
  <si>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</si>
  <si>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</si>
  <si>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</si>
  <si>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</si>
  <si>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</si>
  <si>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</si>
  <si>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</si>
  <si>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</si>
  <si>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</si>
  <si>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</si>
  <si>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</si>
  <si>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</si>
  <si>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</si>
  <si>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</si>
  <si>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</si>
  <si>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</si>
  <si>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</si>
  <si>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</si>
  <si>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</si>
  <si>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</si>
  <si>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</si>
  <si>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</si>
  <si>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</si>
  <si>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</si>
  <si>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</si>
  <si>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</si>
  <si>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</si>
  <si>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</si>
  <si>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</si>
  <si>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</si>
  <si>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</si>
  <si>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</si>
  <si>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</si>
  <si>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</si>
  <si>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</si>
  <si>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</si>
  <si>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</si>
  <si>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</si>
  <si>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</si>
  <si>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</si>
  <si>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</si>
  <si>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</si>
  <si>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</si>
  <si>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</si>
  <si>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</si>
  <si>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</si>
  <si>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</si>
  <si>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</si>
  <si>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</si>
  <si>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</si>
  <si>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</si>
  <si>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</si>
  <si>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</si>
  <si>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</si>
  <si>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</si>
  <si>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</si>
  <si>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</si>
  <si>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</si>
  <si>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</si>
  <si>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</si>
  <si>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</si>
  <si>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</si>
  <si>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</si>
  <si>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</si>
  <si>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</si>
  <si>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</si>
  <si>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</si>
  <si>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</si>
  <si>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</si>
  <si>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</si>
  <si>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</si>
  <si>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</si>
  <si>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</si>
  <si>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</si>
  <si>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</si>
  <si>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</si>
  <si>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</si>
  <si>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</si>
  <si>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</si>
  <si>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</si>
  <si>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</si>
  <si>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</si>
  <si>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</si>
  <si>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</si>
  <si>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</si>
  <si>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</si>
  <si>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</si>
  <si>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</si>
  <si>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</si>
  <si>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</si>
  <si>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</si>
  <si>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</si>
  <si>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</si>
  <si>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</si>
  <si>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</si>
  <si>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</si>
  <si>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</si>
  <si>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</si>
  <si>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</si>
  <si>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</si>
  <si>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</si>
  <si>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</si>
  <si>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</si>
  <si>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</si>
  <si>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</si>
  <si>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</si>
  <si>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</si>
  <si>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</si>
  <si>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</si>
  <si>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</si>
  <si>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</si>
  <si>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</si>
  <si>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</si>
  <si>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</si>
  <si>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</si>
  <si>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</si>
  <si>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</si>
  <si>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</si>
  <si>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</si>
  <si>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</si>
  <si>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</si>
  <si>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</si>
  <si>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</si>
  <si>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</si>
  <si>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</si>
  <si>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</si>
  <si>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</si>
  <si>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</si>
  <si>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</si>
  <si>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</si>
  <si>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</si>
  <si>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</si>
  <si>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</si>
  <si>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</si>
  <si>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</si>
  <si>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</si>
  <si>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</si>
  <si>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</si>
  <si>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</si>
  <si>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</si>
  <si>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</si>
  <si>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</si>
  <si>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</si>
  <si>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</si>
  <si>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</si>
  <si>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</si>
  <si>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</si>
  <si>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</si>
  <si>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</si>
  <si>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</si>
  <si>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</si>
  <si>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</si>
  <si>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</si>
  <si>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</si>
  <si>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</si>
  <si>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</si>
  <si>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</si>
  <si>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</si>
  <si>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</si>
  <si>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</si>
  <si>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</si>
  <si>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</si>
  <si>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</si>
  <si>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</si>
  <si>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</si>
  <si>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</si>
  <si>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</si>
  <si>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</si>
  <si>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</si>
  <si>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</si>
  <si>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</si>
  <si>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</si>
  <si>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</si>
  <si>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</si>
  <si>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</si>
  <si>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</si>
  <si>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</si>
  <si>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</si>
  <si>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</si>
  <si>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</si>
  <si>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</si>
  <si>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</si>
  <si>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</si>
  <si>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</si>
  <si>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</si>
  <si>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</si>
  <si>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</si>
  <si>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</si>
  <si>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</si>
  <si>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</si>
  <si>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</si>
  <si>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</si>
  <si>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</si>
  <si>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</si>
  <si>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</si>
  <si>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</si>
  <si>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</si>
  <si>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</si>
  <si>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</si>
  <si>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</si>
  <si>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</si>
  <si>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</si>
  <si>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</si>
  <si>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</si>
  <si>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</si>
  <si>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</si>
  <si>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</si>
  <si>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</si>
  <si>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</si>
  <si>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</si>
  <si>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</si>
  <si>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</si>
  <si>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</si>
  <si>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</si>
  <si>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</si>
  <si>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</si>
  <si>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</si>
  <si>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</si>
  <si>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</si>
  <si>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</si>
  <si>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</si>
  <si>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</si>
  <si>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</si>
  <si>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</si>
  <si>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</si>
  <si>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</si>
  <si>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</si>
  <si>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</si>
  <si>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</si>
  <si>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</si>
  <si>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</si>
  <si>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</si>
  <si>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</si>
  <si>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</si>
  <si>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</si>
  <si>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</si>
  <si>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</si>
  <si>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</si>
  <si>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</si>
  <si>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</si>
  <si>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</si>
  <si>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</si>
  <si>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</si>
  <si>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</si>
  <si>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</si>
  <si>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</si>
  <si>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</si>
  <si>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</si>
  <si>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</si>
  <si>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</si>
  <si>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</si>
  <si>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</si>
  <si>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</si>
  <si>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</si>
  <si>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</si>
  <si>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</si>
  <si>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</si>
  <si>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</si>
  <si>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</si>
  <si>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</si>
  <si>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</si>
  <si>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</si>
  <si>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</si>
  <si>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</si>
  <si>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</si>
  <si>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</si>
  <si>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</si>
  <si>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</si>
  <si>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</si>
  <si>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</si>
  <si>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</si>
  <si>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</si>
  <si>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</si>
  <si>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</si>
  <si>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</si>
  <si>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</si>
  <si>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</si>
  <si>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</si>
  <si>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</si>
  <si>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</si>
  <si>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</si>
  <si>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</si>
  <si>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</si>
  <si>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</si>
  <si>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</si>
  <si>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</si>
  <si>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</si>
  <si>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</si>
  <si>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</si>
  <si>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</si>
  <si>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</si>
  <si>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</si>
  <si>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</si>
  <si>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</si>
  <si>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</si>
  <si>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</si>
  <si>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</si>
  <si>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</si>
  <si>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</si>
  <si>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</si>
  <si>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</si>
  <si>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</si>
  <si>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</si>
  <si>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</si>
  <si>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</si>
  <si>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</si>
  <si>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</si>
  <si>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</si>
  <si>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</si>
  <si>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</si>
  <si>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</si>
  <si>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</si>
  <si>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</si>
  <si>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</si>
  <si>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</si>
  <si>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</si>
  <si>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</si>
  <si>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</si>
  <si>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</si>
  <si>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</si>
  <si>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</si>
  <si>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</si>
  <si>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</si>
  <si>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</si>
  <si>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</si>
  <si>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</si>
  <si>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</si>
  <si>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</si>
  <si>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</si>
  <si>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</si>
  <si>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</si>
  <si>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</si>
  <si>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</si>
  <si>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</si>
  <si>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</si>
  <si>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</si>
  <si>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</si>
  <si>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</si>
  <si>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</si>
  <si>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</si>
  <si>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</si>
  <si>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</si>
  <si>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</si>
  <si>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</si>
  <si>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</si>
  <si>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</si>
  <si>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</si>
  <si>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</si>
  <si>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</si>
  <si>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</si>
  <si>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</si>
  <si>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</si>
  <si>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</si>
  <si>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</si>
  <si>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</si>
  <si>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</si>
  <si>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</si>
  <si>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</si>
  <si>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</si>
  <si>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</si>
  <si>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</si>
  <si>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</si>
  <si>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</si>
  <si>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</si>
  <si>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</si>
  <si>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</si>
  <si>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</si>
  <si>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</si>
  <si>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</si>
  <si>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</si>
  <si>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</si>
  <si>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</si>
  <si>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</si>
  <si>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</si>
  <si>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</si>
  <si>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</si>
  <si>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</si>
  <si>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</si>
  <si>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</si>
  <si>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</si>
  <si>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</si>
  <si>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</si>
  <si>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</si>
  <si>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</si>
  <si>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</si>
  <si>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</si>
  <si>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</si>
  <si>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</si>
  <si>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</si>
  <si>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</si>
  <si>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</si>
  <si>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</si>
  <si>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</si>
  <si>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</si>
  <si>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</si>
  <si>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</si>
  <si>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</si>
  <si>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</si>
  <si>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</si>
  <si>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</si>
  <si>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</si>
  <si>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</si>
  <si>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</si>
  <si>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</si>
  <si>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</si>
  <si>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</si>
  <si>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</si>
  <si>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</si>
  <si>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</si>
  <si>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</si>
  <si>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</si>
  <si>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</si>
  <si>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</si>
  <si>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</si>
  <si>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</si>
  <si>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</si>
  <si>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</si>
  <si>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</si>
  <si>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</si>
  <si>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</si>
  <si>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</si>
  <si>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</si>
  <si>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</si>
  <si>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</si>
  <si>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</si>
  <si>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</si>
  <si>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</si>
  <si>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</si>
  <si>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</si>
  <si>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</si>
  <si>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</si>
  <si>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</si>
  <si>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</si>
  <si>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</si>
  <si>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</si>
  <si>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</si>
  <si>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</si>
  <si>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</si>
  <si>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</si>
  <si>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</si>
  <si>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</si>
  <si>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</si>
  <si>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</si>
  <si>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</si>
  <si>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</si>
  <si>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</si>
  <si>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</si>
  <si>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</si>
  <si>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</si>
  <si>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</si>
  <si>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</si>
  <si>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</si>
  <si>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</si>
  <si>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</si>
  <si>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</si>
  <si>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</si>
  <si>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</si>
  <si>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</si>
  <si>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</si>
  <si>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</si>
  <si>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</si>
  <si>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</si>
  <si>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</si>
  <si>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</si>
  <si>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</si>
  <si>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</si>
  <si>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</si>
  <si>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</si>
  <si>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</si>
  <si>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</si>
  <si>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</si>
  <si>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</si>
  <si>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</si>
  <si>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</si>
  <si>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</si>
  <si>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</si>
  <si>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</si>
  <si>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</si>
  <si>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</si>
  <si>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</si>
  <si>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</si>
  <si>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</si>
  <si>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</si>
  <si>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</si>
  <si>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</si>
  <si>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</si>
  <si>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</si>
  <si>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</si>
  <si>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</si>
  <si>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</si>
  <si>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</si>
  <si>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</si>
  <si>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</si>
  <si>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</si>
  <si>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</si>
  <si>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</si>
  <si>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</si>
  <si>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</si>
  <si>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</si>
  <si>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</si>
  <si>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</si>
  <si>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</si>
  <si>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</si>
  <si>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</si>
  <si>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</si>
  <si>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</si>
  <si>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</si>
  <si>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</si>
  <si>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</si>
  <si>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</si>
  <si>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</si>
  <si>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</si>
  <si>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</si>
  <si>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</si>
  <si>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</si>
  <si>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</si>
  <si>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</si>
  <si>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</si>
  <si>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</si>
  <si>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</si>
  <si>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</si>
  <si>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</si>
  <si>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</si>
  <si>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</si>
  <si>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</si>
  <si>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</si>
  <si>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</si>
  <si>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</si>
  <si>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</si>
  <si>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</si>
  <si>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</si>
  <si>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</si>
  <si>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</si>
  <si>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</si>
  <si>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</si>
  <si>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</si>
  <si>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</si>
  <si>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</si>
  <si>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</si>
  <si>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</si>
  <si>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</si>
  <si>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</si>
  <si>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</si>
  <si>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</si>
  <si>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</si>
  <si>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</si>
  <si>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</si>
  <si>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</si>
  <si>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</si>
  <si>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</si>
  <si>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</si>
  <si>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</si>
  <si>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</si>
  <si>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</si>
  <si>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</si>
  <si>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</si>
  <si>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</si>
  <si>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</si>
  <si>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</si>
  <si>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</si>
  <si>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</si>
  <si>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</si>
  <si>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</si>
  <si>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</si>
  <si>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</si>
  <si>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</si>
  <si>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</si>
  <si>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</si>
  <si>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</si>
  <si>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</si>
  <si>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</si>
  <si>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</si>
  <si>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</si>
  <si>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</si>
  <si>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</si>
  <si>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</si>
  <si>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</si>
  <si>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</si>
  <si>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</si>
  <si>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</si>
  <si>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</si>
  <si>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</si>
  <si>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</si>
  <si>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</si>
  <si>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</si>
  <si>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</si>
  <si>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</si>
  <si>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</si>
  <si>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</si>
  <si>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</si>
  <si>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</si>
  <si>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</si>
  <si>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</si>
  <si>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</si>
  <si>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</si>
  <si>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</si>
  <si>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</si>
  <si>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</si>
  <si>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</si>
  <si>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</si>
  <si>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</si>
  <si>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</si>
  <si>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</si>
  <si>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</si>
  <si>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</si>
  <si>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</si>
  <si>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</si>
  <si>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</si>
  <si>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</si>
  <si>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</si>
  <si>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</si>
  <si>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</si>
  <si>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</si>
  <si>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</si>
  <si>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</si>
  <si>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</si>
  <si>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</si>
  <si>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</si>
  <si>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</si>
  <si>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</si>
  <si>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</si>
  <si>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</si>
  <si>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</si>
  <si>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</si>
  <si>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</si>
  <si>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</si>
  <si>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</si>
  <si>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</si>
  <si>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</si>
  <si>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</si>
  <si>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</si>
  <si>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</si>
  <si>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</si>
  <si>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</si>
  <si>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</si>
  <si>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</si>
  <si>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</si>
  <si>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</si>
  <si>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</si>
  <si>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</si>
  <si>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</si>
  <si>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</si>
  <si>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</si>
  <si>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</si>
  <si>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</si>
  <si>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</si>
  <si>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</si>
  <si>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</si>
  <si>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</si>
  <si>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</si>
  <si>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</si>
  <si>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</si>
  <si>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</si>
  <si>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</si>
  <si>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</si>
  <si>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</si>
  <si>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</si>
  <si>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</si>
  <si>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</si>
  <si>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</si>
  <si>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</si>
  <si>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</si>
  <si>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</si>
  <si>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</si>
  <si>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</si>
  <si>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</si>
  <si>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</si>
  <si>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</si>
  <si>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</si>
  <si>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</si>
  <si>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</si>
  <si>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</si>
  <si>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</si>
  <si>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</si>
  <si>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</si>
  <si>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</si>
  <si>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</si>
  <si>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</si>
  <si>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</si>
  <si>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</si>
  <si>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</si>
  <si>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</si>
  <si>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</si>
  <si>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</si>
  <si>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</si>
  <si>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</si>
  <si>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</si>
  <si>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</si>
  <si>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</si>
  <si>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</si>
  <si>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</si>
  <si>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</si>
  <si>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</si>
  <si>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</si>
  <si>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</si>
  <si>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</si>
  <si>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</si>
  <si>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</si>
  <si>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</si>
  <si>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</si>
  <si>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</si>
  <si>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</si>
  <si>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</si>
  <si>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</si>
  <si>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</si>
  <si>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</si>
  <si>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</si>
  <si>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</si>
  <si>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</si>
  <si>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</si>
  <si>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</si>
  <si>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</si>
  <si>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</si>
  <si>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</si>
  <si>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</si>
  <si>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</si>
  <si>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</si>
  <si>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</si>
  <si>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</si>
  <si>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</si>
  <si>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</si>
  <si>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</si>
  <si>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</si>
  <si>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</si>
  <si>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</si>
  <si>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</si>
  <si>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</si>
  <si>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</si>
  <si>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</si>
  <si>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</si>
  <si>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</si>
  <si>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</si>
  <si>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</si>
  <si>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</si>
  <si>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</si>
  <si>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</si>
  <si>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</si>
  <si>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</si>
  <si>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</si>
  <si>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</si>
  <si>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</si>
  <si>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</si>
  <si>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</si>
  <si>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</si>
  <si>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</si>
  <si>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</si>
  <si>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</si>
  <si>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</si>
  <si>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</si>
  <si>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</si>
  <si>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</si>
  <si>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</si>
  <si>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</si>
  <si>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</si>
  <si>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</si>
  <si>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</si>
  <si>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</si>
  <si>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</si>
  <si>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</si>
  <si>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</si>
  <si>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</si>
  <si>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</si>
  <si>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</si>
  <si>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</si>
  <si>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</si>
  <si>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</si>
  <si>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</si>
  <si>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</si>
  <si>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</si>
  <si>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</si>
  <si>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</si>
  <si>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</si>
  <si>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</si>
  <si>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</si>
  <si>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</si>
  <si>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</si>
  <si>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</si>
  <si>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</si>
  <si>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</si>
  <si>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</si>
  <si>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</si>
  <si>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</si>
  <si>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</si>
  <si>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</si>
  <si>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</si>
  <si>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</si>
  <si>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</si>
  <si>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</si>
  <si>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</si>
  <si>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</si>
  <si>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</si>
  <si>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</si>
  <si>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</si>
  <si>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</si>
  <si>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</si>
  <si>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</si>
  <si>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</si>
  <si>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</si>
  <si>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</si>
  <si>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</si>
  <si>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</si>
  <si>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</si>
  <si>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</si>
  <si>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</si>
  <si>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</si>
  <si>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</si>
  <si>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</si>
  <si>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</si>
  <si>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</si>
  <si>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</si>
  <si>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</si>
  <si>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</si>
  <si>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</si>
  <si>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</si>
  <si>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</si>
  <si>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</si>
  <si>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</si>
  <si>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</si>
  <si>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</si>
  <si>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</si>
  <si>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</si>
  <si>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</si>
  <si>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</si>
  <si>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</si>
  <si>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</si>
  <si>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</si>
  <si>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</si>
  <si>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</si>
  <si>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</si>
  <si>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</si>
  <si>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</si>
  <si>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</si>
  <si>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</si>
  <si>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</si>
  <si>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</si>
  <si>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</si>
  <si>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</si>
  <si>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</si>
  <si>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</si>
  <si>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</si>
  <si>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</si>
  <si>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</si>
  <si>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</si>
  <si>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</si>
  <si>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</si>
  <si>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</si>
  <si>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</si>
  <si>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</si>
  <si>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</si>
  <si>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</si>
  <si>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</si>
  <si>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</si>
  <si>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</si>
  <si>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</si>
  <si>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</si>
  <si>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</si>
  <si>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</si>
  <si>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</si>
  <si>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</si>
  <si>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</si>
  <si>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</si>
  <si>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</si>
  <si>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</si>
  <si>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</si>
  <si>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</si>
  <si>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</si>
  <si>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</si>
  <si>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</si>
  <si>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</si>
  <si>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</si>
  <si>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</si>
  <si>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</si>
  <si>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</si>
  <si>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</si>
  <si>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</si>
  <si>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</si>
  <si>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</si>
  <si>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</si>
  <si>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</si>
  <si>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</si>
  <si>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</si>
  <si>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</si>
  <si>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</si>
  <si>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</si>
  <si>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</si>
  <si>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</si>
  <si>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</si>
  <si>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</si>
  <si>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</si>
  <si>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</si>
  <si>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</si>
  <si>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</si>
  <si>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</si>
  <si>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</si>
  <si>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</si>
  <si>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</si>
  <si>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</si>
  <si>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</si>
  <si>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</si>
  <si>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</si>
  <si>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</si>
  <si>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</si>
  <si>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</si>
  <si>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</si>
  <si>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</si>
  <si>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</si>
  <si>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</si>
  <si>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</si>
  <si>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</si>
  <si>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</si>
  <si>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</si>
  <si>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</si>
  <si>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</si>
  <si>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</si>
  <si>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</si>
  <si>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</si>
  <si>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</si>
  <si>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</si>
  <si>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</si>
  <si>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</si>
  <si>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</si>
  <si>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</si>
  <si>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</si>
  <si>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</si>
  <si>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</si>
  <si>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</si>
  <si>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</si>
  <si>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</si>
  <si>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</si>
  <si>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</si>
  <si>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</si>
  <si>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</si>
  <si>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</si>
  <si>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</si>
  <si>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</si>
  <si>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</si>
  <si>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</si>
  <si>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</si>
  <si>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</si>
  <si>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</si>
  <si>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</si>
  <si>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</si>
  <si>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</si>
  <si>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</si>
  <si>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</si>
  <si>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</si>
  <si>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</si>
  <si>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</si>
  <si>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</si>
  <si>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</si>
  <si>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</si>
  <si>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</si>
  <si>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</si>
  <si>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</si>
  <si>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</si>
  <si>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</si>
  <si>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</si>
  <si>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</si>
  <si>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</si>
  <si>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</si>
  <si>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</si>
  <si>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</si>
  <si>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</si>
  <si>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</si>
  <si>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</si>
  <si>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</si>
  <si>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</si>
  <si>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</si>
  <si>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</si>
  <si>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</si>
  <si>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</si>
  <si>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</si>
  <si>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</si>
  <si>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</si>
  <si>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</si>
  <si>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</si>
  <si>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</si>
  <si>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</si>
  <si>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</si>
  <si>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</si>
  <si>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</si>
  <si>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</si>
  <si>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</si>
  <si>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</si>
  <si>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</si>
  <si>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</si>
  <si>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</si>
  <si>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</si>
  <si>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</si>
  <si>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</si>
  <si>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</si>
  <si>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</si>
  <si>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</si>
  <si>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</si>
  <si>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</si>
  <si>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</si>
  <si>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</si>
  <si>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</si>
  <si>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</si>
  <si>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</si>
  <si>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</si>
  <si>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</si>
  <si>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</si>
  <si>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</si>
  <si>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</si>
  <si>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</si>
  <si>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</si>
  <si>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</si>
  <si>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</si>
  <si>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</si>
  <si>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</si>
  <si>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</si>
  <si>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</si>
  <si>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</si>
  <si>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</si>
  <si>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</si>
  <si>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</si>
  <si>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</si>
  <si>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</si>
  <si>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</si>
  <si>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</si>
  <si>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</si>
  <si>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</si>
  <si>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</si>
  <si>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</si>
  <si>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</si>
  <si>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</si>
  <si>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</si>
  <si>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</si>
  <si>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</si>
  <si>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</si>
  <si>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</si>
  <si>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</si>
  <si>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</si>
  <si>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</si>
  <si>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</si>
  <si>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</si>
  <si>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</si>
  <si>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</si>
  <si>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</si>
  <si>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</si>
  <si>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</si>
  <si>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</si>
  <si>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</si>
  <si>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</si>
  <si>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</si>
  <si>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</si>
  <si>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</si>
  <si>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</si>
  <si>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</si>
  <si>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</si>
  <si>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</si>
  <si>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</si>
  <si>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</si>
  <si>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</si>
  <si>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</si>
  <si>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</si>
  <si>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</si>
  <si>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</si>
  <si>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</si>
  <si>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</si>
  <si>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</si>
  <si>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</si>
  <si>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</si>
  <si>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</si>
  <si>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</si>
  <si>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</si>
  <si>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</si>
  <si>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</si>
  <si>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</si>
  <si>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</si>
  <si>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</si>
  <si>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</si>
  <si>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</si>
  <si>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</si>
  <si>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</si>
  <si>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</si>
  <si>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</si>
  <si>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</si>
  <si>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</si>
  <si>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</si>
  <si>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</si>
  <si>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</si>
  <si>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</si>
  <si>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</si>
  <si>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</si>
  <si>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</si>
  <si>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</si>
  <si>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</si>
  <si>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</si>
  <si>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</si>
  <si>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</si>
  <si>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</si>
  <si>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</si>
  <si>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</si>
  <si>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</si>
  <si>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</si>
  <si>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</si>
  <si>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</si>
  <si>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</si>
  <si>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</si>
  <si>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</si>
  <si>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</si>
  <si>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</si>
  <si>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</si>
  <si>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</si>
  <si>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</si>
  <si>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</si>
  <si>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</si>
  <si>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</si>
  <si>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</si>
  <si>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</si>
  <si>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</si>
  <si>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</si>
  <si>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</si>
  <si>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</si>
  <si>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</si>
  <si>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</si>
  <si>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</si>
  <si>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</si>
  <si>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</si>
  <si>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</si>
  <si>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</si>
  <si>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</si>
  <si>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</si>
  <si>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</si>
  <si>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</si>
  <si>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</si>
  <si>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</si>
  <si>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</si>
  <si>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</si>
  <si>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</si>
  <si>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</si>
  <si>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</si>
  <si>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</si>
  <si>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</si>
  <si>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</si>
  <si>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</si>
  <si>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</si>
  <si>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</si>
  <si>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</si>
  <si>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</si>
  <si>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</si>
  <si>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</si>
  <si>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</si>
  <si>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</si>
  <si>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</si>
  <si>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</si>
  <si>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</si>
  <si>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</si>
  <si>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</si>
  <si>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</si>
  <si>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</si>
  <si>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</si>
  <si>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</si>
  <si>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</si>
  <si>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</si>
  <si>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</si>
  <si>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</si>
  <si>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</si>
  <si>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</si>
  <si>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</si>
  <si>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</si>
  <si>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</si>
  <si>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</si>
  <si>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</si>
  <si>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</si>
  <si>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</si>
  <si>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</si>
  <si>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</si>
  <si>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</si>
  <si>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</si>
  <si>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</si>
  <si>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</si>
  <si>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</si>
  <si>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</si>
  <si>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</si>
  <si>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</si>
  <si>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</si>
  <si>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</si>
  <si>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</si>
  <si>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</si>
  <si>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</si>
  <si>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</si>
  <si>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</si>
  <si>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</si>
  <si>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</si>
  <si>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</si>
  <si>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</si>
  <si>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</si>
  <si>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</si>
  <si>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</si>
  <si>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</si>
  <si>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</si>
  <si>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</si>
  <si>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</si>
  <si>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</si>
  <si>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</si>
  <si>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</si>
  <si>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</si>
  <si>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</si>
  <si>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</si>
  <si>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</si>
  <si>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</si>
  <si>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</si>
  <si>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</si>
  <si>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</si>
  <si>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</si>
  <si>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</si>
  <si>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</si>
  <si>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</si>
  <si>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</si>
  <si>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</si>
  <si>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</si>
  <si>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</si>
  <si>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</si>
  <si>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</si>
  <si>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</si>
  <si>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</si>
  <si>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</si>
  <si>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</si>
  <si>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</si>
  <si>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</si>
  <si>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</si>
  <si>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</si>
  <si>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</si>
  <si>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</si>
  <si>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</si>
  <si>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</si>
  <si>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</si>
  <si>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</si>
  <si>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</si>
  <si>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</si>
  <si>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</si>
  <si>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</si>
  <si>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</si>
  <si>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</si>
  <si>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</si>
  <si>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</si>
  <si>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</si>
  <si>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</si>
  <si>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</si>
  <si>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</si>
  <si>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</si>
  <si>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</si>
  <si>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</si>
  <si>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</si>
  <si>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</si>
  <si>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</si>
  <si>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</si>
  <si>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</si>
  <si>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</si>
  <si>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</si>
  <si>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</si>
  <si>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</si>
  <si>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</si>
  <si>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</si>
  <si>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</si>
  <si>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</si>
  <si>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</si>
  <si>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</si>
  <si>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</si>
  <si>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</si>
  <si>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</si>
  <si>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</si>
  <si>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</si>
  <si>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</si>
  <si>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</si>
  <si>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</si>
  <si>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</si>
  <si>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</si>
  <si>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</si>
  <si>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</si>
  <si>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</si>
  <si>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</si>
  <si>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</si>
  <si>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</si>
  <si>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</si>
  <si>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</si>
  <si>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</si>
  <si>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</si>
  <si>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</si>
  <si>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</si>
  <si>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</si>
  <si>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</si>
  <si>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</si>
  <si>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</si>
  <si>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</si>
  <si>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</si>
  <si>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</si>
  <si>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</si>
  <si>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</si>
  <si>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</si>
  <si>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</si>
  <si>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</si>
  <si>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</si>
  <si>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</si>
  <si>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</si>
  <si>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</si>
  <si>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</si>
  <si>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</si>
  <si>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</si>
  <si>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</si>
  <si>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</si>
  <si>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</si>
  <si>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</si>
  <si>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</si>
  <si>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</si>
  <si>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</si>
  <si>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</si>
  <si>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</si>
  <si>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</si>
  <si>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</si>
  <si>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</si>
  <si>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</si>
  <si>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</si>
  <si>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</si>
  <si>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</si>
  <si>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</si>
  <si>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</si>
  <si>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</si>
  <si>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</si>
  <si>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</si>
  <si>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</si>
  <si>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</si>
  <si>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</si>
  <si>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</si>
  <si>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</si>
  <si>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</si>
  <si>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</si>
  <si>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</si>
  <si>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</si>
  <si>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</si>
  <si>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</si>
  <si>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</si>
  <si>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</si>
  <si>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</si>
  <si>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</si>
  <si>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</si>
  <si>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</si>
  <si>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</si>
  <si>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</si>
  <si>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</si>
  <si>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</si>
  <si>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</si>
  <si>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</si>
  <si>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</si>
  <si>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</si>
  <si>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</si>
  <si>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</si>
  <si>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</si>
  <si>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</si>
  <si>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</si>
  <si>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</si>
  <si>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</si>
  <si>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</si>
  <si>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</si>
  <si>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</si>
  <si>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</si>
  <si>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</si>
  <si>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</si>
  <si>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</si>
  <si>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</si>
  <si>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</si>
  <si>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</si>
  <si>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</si>
  <si>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</si>
  <si>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</si>
  <si>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</si>
  <si>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</si>
  <si>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</si>
  <si>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</si>
  <si>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</si>
  <si>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</si>
  <si>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</si>
  <si>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</si>
  <si>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</si>
  <si>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</si>
  <si>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</si>
  <si>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</si>
  <si>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</si>
  <si>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</si>
  <si>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</si>
  <si>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</si>
  <si>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</si>
  <si>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</si>
  <si>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</si>
  <si>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</si>
  <si>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</si>
  <si>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</si>
  <si>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</si>
  <si>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</si>
  <si>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</si>
  <si>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</si>
  <si>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</si>
  <si>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</si>
  <si>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</si>
  <si>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</si>
  <si>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</si>
  <si>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</si>
  <si>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</si>
  <si>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</si>
  <si>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</si>
  <si>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</si>
  <si>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</si>
  <si>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</si>
  <si>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</si>
  <si>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</si>
  <si>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</si>
  <si>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</si>
  <si>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</si>
  <si>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</si>
  <si>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</si>
  <si>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</si>
  <si>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</si>
  <si>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</si>
  <si>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</si>
  <si>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</si>
  <si>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</si>
  <si>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</si>
  <si>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</si>
  <si>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</si>
  <si>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</si>
  <si>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</si>
  <si>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</si>
  <si>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</si>
  <si>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</si>
  <si>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</si>
  <si>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</si>
  <si>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</si>
  <si>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</si>
  <si>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</si>
  <si>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</si>
  <si>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</si>
  <si>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</si>
  <si>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</si>
  <si>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</si>
  <si>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</si>
  <si>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</si>
  <si>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</si>
  <si>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</si>
  <si>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</si>
  <si>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</si>
  <si>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</si>
  <si>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</si>
  <si>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</si>
  <si>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</si>
  <si>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</si>
  <si>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</si>
  <si>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</si>
  <si>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</si>
  <si>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</si>
  <si>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</si>
  <si>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</si>
  <si>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</si>
  <si>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</si>
  <si>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</si>
  <si>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</si>
  <si>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</si>
  <si>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</si>
  <si>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</si>
  <si>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</si>
  <si>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</si>
  <si>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</si>
  <si>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</si>
  <si>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</si>
  <si>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</si>
  <si>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</si>
  <si>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</si>
  <si>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</si>
  <si>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</si>
  <si>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</si>
  <si>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</si>
  <si>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</si>
  <si>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</si>
  <si>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</si>
  <si>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</si>
  <si>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</si>
  <si>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</si>
  <si>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</si>
  <si>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</si>
  <si>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</si>
  <si>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</si>
  <si>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</si>
  <si>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</si>
  <si>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</si>
  <si>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</si>
  <si>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</si>
  <si>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</si>
  <si>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</si>
  <si>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</si>
  <si>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</si>
  <si>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</si>
  <si>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</si>
  <si>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</si>
  <si>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</si>
  <si>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</si>
  <si>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</si>
  <si>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</si>
  <si>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</si>
  <si>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</si>
  <si>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</si>
  <si>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</si>
  <si>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</si>
  <si>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</si>
  <si>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</si>
  <si>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</si>
  <si>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</si>
  <si>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</si>
  <si>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</si>
  <si>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</si>
  <si>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</si>
  <si>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</si>
  <si>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</si>
  <si>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</si>
  <si>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</si>
  <si>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</si>
  <si>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</si>
  <si>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</si>
  <si>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</si>
  <si>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</si>
  <si>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</si>
  <si>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</si>
  <si>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</si>
  <si>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</si>
  <si>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</si>
  <si>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</si>
  <si>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</si>
  <si>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</si>
  <si>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</si>
  <si>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</si>
  <si>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</si>
  <si>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</si>
  <si>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</si>
  <si>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</si>
  <si>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</si>
  <si>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</si>
  <si>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</si>
  <si>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</si>
  <si>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</si>
  <si>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</si>
  <si>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</si>
  <si>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</si>
  <si>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</si>
  <si>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</si>
  <si>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</si>
  <si>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</si>
  <si>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</si>
  <si>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</si>
  <si>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</si>
  <si>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</si>
  <si>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</si>
  <si>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</si>
  <si>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</si>
  <si>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</si>
  <si>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</si>
  <si>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</si>
  <si>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</si>
  <si>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</si>
  <si>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</si>
  <si>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</si>
  <si>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</si>
  <si>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</si>
  <si>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</si>
  <si>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</si>
  <si>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</si>
  <si>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</si>
  <si>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</si>
  <si>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</si>
  <si>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</si>
  <si>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</si>
  <si>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</si>
  <si>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</si>
  <si>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</si>
  <si>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</si>
  <si>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</si>
  <si>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</si>
  <si>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</si>
  <si>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</si>
  <si>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</si>
  <si>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</si>
  <si>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</si>
  <si>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</si>
  <si>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</si>
  <si>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</si>
  <si>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</si>
  <si>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</si>
  <si>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</si>
  <si>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</si>
  <si>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</si>
  <si>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</si>
  <si>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</si>
  <si>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</si>
  <si>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</si>
  <si>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</si>
  <si>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</si>
  <si>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</si>
  <si>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</si>
  <si>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</si>
  <si>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</si>
  <si>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</si>
  <si>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</si>
  <si>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</si>
  <si>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</si>
  <si>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</si>
  <si>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</si>
  <si>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</si>
  <si>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</si>
  <si>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</si>
  <si>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</si>
  <si>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</si>
  <si>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</si>
  <si>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</si>
  <si>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</si>
  <si>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</si>
  <si>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</si>
  <si>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</si>
  <si>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</si>
  <si>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</si>
  <si>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</si>
  <si>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</si>
  <si>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</si>
  <si>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</si>
  <si>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</si>
  <si>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</si>
  <si>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</si>
  <si>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</si>
  <si>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</si>
  <si>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</si>
  <si>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</si>
  <si>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</si>
  <si>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</si>
  <si>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</si>
  <si>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</si>
  <si>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</si>
  <si>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</si>
  <si>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</si>
  <si>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</si>
  <si>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</si>
  <si>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</si>
  <si>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</si>
  <si>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</si>
  <si>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</si>
  <si>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</si>
  <si>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</si>
  <si>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</si>
  <si>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</si>
  <si>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</si>
  <si>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</si>
  <si>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</si>
  <si>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</si>
  <si>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</si>
  <si>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</si>
  <si>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</si>
  <si>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</si>
  <si>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</si>
  <si>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</si>
  <si>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</si>
  <si>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</si>
  <si>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</si>
  <si>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</si>
  <si>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</si>
  <si>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</si>
  <si>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</si>
  <si>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</si>
  <si>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</si>
  <si>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</si>
  <si>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</si>
  <si>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</si>
  <si>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</si>
  <si>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</si>
  <si>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</si>
  <si>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</si>
  <si>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</si>
  <si>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</si>
  <si>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</si>
  <si>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</si>
  <si>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</si>
  <si>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</si>
  <si>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</si>
  <si>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</si>
  <si>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</si>
  <si>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</si>
  <si>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</si>
  <si>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</si>
  <si>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</si>
  <si>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</si>
  <si>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</si>
  <si>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</si>
  <si>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</si>
  <si>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</si>
  <si>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</si>
  <si>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</si>
  <si>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</si>
  <si>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</si>
  <si>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</si>
  <si>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</si>
  <si>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</si>
  <si>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</si>
  <si>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</si>
  <si>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</si>
  <si>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</si>
  <si>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</si>
  <si>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</si>
  <si>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</si>
  <si>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</si>
  <si>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</si>
  <si>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</si>
  <si>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</si>
  <si>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</si>
  <si>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</si>
  <si>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</si>
  <si>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</si>
  <si>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</si>
  <si>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</si>
  <si>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</si>
  <si>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</si>
  <si>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</si>
  <si>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</si>
  <si>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</si>
  <si>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</si>
  <si>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</si>
  <si>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</si>
  <si>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</si>
  <si>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</si>
  <si>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</si>
  <si>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</si>
  <si>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</si>
  <si>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</si>
  <si>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</si>
  <si>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</si>
  <si>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</si>
  <si>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</si>
  <si>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</si>
  <si>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</si>
  <si>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</si>
  <si>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</si>
  <si>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</si>
  <si>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</si>
  <si>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</si>
  <si>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</si>
  <si>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</si>
  <si>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</si>
  <si>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</si>
  <si>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</si>
  <si>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</si>
  <si>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</si>
  <si>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</si>
  <si>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</si>
  <si>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</si>
  <si>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</si>
  <si>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</si>
  <si>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</si>
  <si>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</si>
  <si>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</si>
  <si>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</si>
  <si>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</si>
  <si>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</si>
  <si>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</si>
  <si>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</si>
  <si>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</si>
  <si>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</si>
  <si>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</si>
  <si>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</si>
  <si>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</si>
  <si>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</si>
  <si>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</si>
  <si>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</si>
  <si>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</si>
  <si>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</si>
  <si>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</si>
  <si>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</si>
  <si>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</si>
  <si>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</si>
  <si>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</si>
  <si>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</si>
  <si>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</si>
  <si>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</si>
  <si>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</si>
  <si>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</si>
  <si>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</si>
  <si>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</si>
  <si>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</si>
  <si>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</si>
  <si>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</si>
  <si>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</si>
  <si>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</si>
  <si>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</si>
  <si>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</si>
  <si>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</si>
  <si>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</si>
  <si>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</si>
  <si>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</si>
  <si>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</si>
  <si>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</si>
  <si>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</si>
  <si>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</si>
  <si>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</si>
  <si>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</si>
  <si>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</si>
  <si>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</si>
  <si>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</si>
  <si>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</si>
  <si>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</si>
  <si>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</si>
  <si>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</si>
  <si>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</si>
  <si>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</si>
  <si>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</si>
  <si>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</si>
  <si>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</si>
  <si>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</si>
  <si>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</si>
  <si>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</si>
  <si>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</si>
  <si>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</si>
  <si>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</si>
  <si>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</si>
  <si>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</si>
  <si>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</si>
  <si>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</si>
  <si>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</si>
  <si>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</si>
  <si>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</si>
  <si>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</si>
  <si>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</si>
  <si>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</si>
  <si>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</si>
  <si>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</si>
  <si>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</si>
  <si>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</si>
  <si>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</si>
  <si>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</si>
  <si>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</si>
  <si>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</si>
  <si>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</si>
  <si>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</si>
  <si>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</si>
  <si>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</si>
  <si>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</si>
  <si>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</si>
  <si>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</si>
  <si>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</si>
  <si>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</si>
  <si>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</si>
  <si>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</si>
  <si>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</si>
  <si>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</si>
  <si>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</si>
  <si>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</si>
  <si>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</si>
  <si>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</si>
  <si>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</si>
  <si>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</si>
  <si>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</si>
  <si>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</si>
  <si>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</si>
  <si>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</si>
  <si>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</si>
  <si>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</si>
  <si>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</si>
  <si>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</si>
  <si>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</si>
  <si>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</si>
  <si>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</si>
  <si>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</si>
  <si>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</si>
  <si>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</si>
  <si>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</si>
  <si>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</si>
  <si>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</si>
  <si>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</si>
  <si>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</si>
  <si>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</si>
  <si>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</si>
  <si>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</si>
  <si>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</si>
  <si>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</si>
  <si>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</si>
  <si>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</si>
  <si>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</si>
  <si>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</si>
  <si>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</si>
  <si>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</si>
  <si>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</si>
  <si>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</si>
  <si>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</si>
  <si>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</si>
  <si>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</si>
  <si>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</si>
  <si>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</si>
  <si>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</si>
  <si>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</si>
  <si>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</si>
  <si>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</si>
  <si>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</si>
  <si>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</si>
  <si>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</si>
  <si>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</si>
  <si>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</si>
  <si>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</si>
  <si>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</si>
  <si>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</si>
  <si>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</si>
  <si>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</si>
  <si>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</si>
  <si>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</si>
  <si>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</si>
  <si>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</si>
  <si>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</si>
  <si>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</si>
  <si>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</si>
  <si>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</si>
  <si>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</si>
  <si>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</si>
  <si>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</si>
  <si>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</si>
  <si>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</si>
  <si>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</si>
  <si>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</si>
  <si>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</si>
  <si>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</si>
  <si>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</si>
  <si>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</si>
  <si>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</si>
  <si>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</si>
  <si>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</si>
  <si>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</si>
  <si>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</si>
  <si>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</si>
  <si>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</si>
  <si>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</si>
  <si>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</si>
  <si>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</si>
  <si>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</si>
  <si>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</si>
  <si>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</si>
  <si>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</si>
  <si>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</si>
  <si>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</si>
  <si>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</si>
  <si>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</si>
  <si>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</si>
  <si>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</si>
  <si>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</si>
  <si>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</si>
  <si>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</si>
  <si>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</si>
  <si>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</si>
  <si>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</si>
  <si>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</si>
  <si>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</si>
  <si>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</si>
  <si>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</si>
  <si>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</si>
  <si>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</si>
  <si>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</si>
  <si>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</si>
  <si>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</si>
  <si>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</si>
  <si>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</si>
  <si>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</si>
  <si>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</si>
  <si>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</si>
  <si>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</si>
  <si>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</si>
  <si>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</si>
  <si>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</si>
  <si>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</si>
  <si>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</si>
  <si>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</si>
  <si>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</si>
  <si>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</si>
  <si>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</si>
  <si>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</si>
  <si>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</si>
  <si>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</si>
  <si>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</si>
  <si>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</si>
  <si>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</si>
  <si>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</si>
  <si>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</si>
  <si>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</si>
  <si>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</si>
  <si>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</si>
  <si>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</si>
  <si>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</si>
  <si>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</si>
  <si>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</si>
  <si>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</si>
  <si>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</si>
  <si>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</si>
  <si>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</si>
  <si>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</si>
  <si>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</si>
  <si>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</si>
  <si>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</si>
  <si>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</si>
  <si>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</si>
  <si>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</si>
  <si>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</si>
  <si>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</si>
  <si>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</si>
  <si>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</si>
  <si>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</si>
  <si>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</si>
  <si>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</si>
  <si>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</si>
  <si>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</si>
  <si>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</si>
  <si>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</si>
  <si>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</si>
  <si>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</si>
  <si>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</si>
  <si>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</si>
  <si>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</si>
  <si>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</si>
  <si>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</si>
  <si>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</si>
  <si>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</si>
  <si>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</si>
  <si>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</si>
  <si>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</si>
  <si>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</si>
  <si>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</si>
  <si>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</si>
  <si>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</si>
  <si>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</si>
  <si>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</si>
  <si>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</si>
  <si>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</si>
  <si>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</si>
  <si>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</si>
  <si>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</si>
  <si>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</si>
  <si>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</si>
  <si>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</si>
  <si>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</si>
  <si>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</si>
  <si>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</si>
  <si>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</si>
  <si>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</si>
  <si>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</si>
  <si>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</si>
  <si>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</si>
  <si>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</si>
  <si>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</si>
  <si>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</si>
  <si>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</si>
  <si>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</si>
  <si>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</si>
  <si>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</si>
  <si>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</si>
  <si>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</si>
  <si>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</si>
  <si>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</si>
  <si>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</si>
  <si>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</si>
  <si>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</si>
  <si>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</si>
  <si>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</si>
  <si>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</si>
  <si>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</si>
  <si>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</si>
  <si>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</si>
  <si>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</si>
  <si>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</si>
  <si>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</si>
  <si>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</si>
  <si>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</si>
  <si>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</si>
  <si>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</si>
  <si>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</si>
  <si>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</si>
  <si>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</si>
  <si>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</si>
  <si>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</si>
  <si>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</si>
  <si>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</si>
  <si>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</si>
  <si>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</si>
  <si>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</si>
  <si>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</si>
  <si>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</si>
  <si>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</si>
  <si>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</si>
  <si>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</si>
  <si>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</si>
  <si>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</si>
  <si>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</si>
  <si>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</si>
  <si>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</si>
  <si>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</si>
  <si>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</si>
  <si>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</si>
  <si>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</si>
  <si>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</si>
  <si>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</si>
  <si>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</si>
  <si>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</si>
  <si>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</si>
  <si>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</si>
  <si>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</si>
  <si>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</si>
  <si>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</si>
  <si>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</si>
  <si>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</si>
  <si>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</si>
  <si>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</si>
  <si>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</si>
  <si>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</si>
  <si>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</si>
  <si>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</si>
  <si>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</si>
  <si>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</si>
  <si>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</si>
  <si>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</si>
  <si>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</si>
  <si>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</si>
  <si>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</si>
  <si>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</si>
  <si>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</si>
  <si>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</si>
  <si>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</si>
  <si>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</si>
  <si>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</si>
  <si>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</si>
  <si>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</si>
  <si>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</si>
  <si>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</si>
  <si>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</si>
  <si>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</si>
  <si>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</si>
  <si>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</si>
  <si>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</si>
  <si>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</si>
  <si>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</si>
  <si>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</si>
  <si>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</si>
  <si>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</si>
  <si>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</si>
  <si>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</si>
  <si>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</si>
  <si>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</si>
  <si>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</si>
  <si>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</si>
  <si>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</si>
  <si>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</si>
  <si>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</si>
  <si>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</si>
  <si>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</si>
  <si>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</si>
  <si>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</si>
  <si>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</si>
  <si>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</si>
  <si>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</si>
  <si>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</si>
  <si>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</si>
  <si>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</si>
  <si>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</si>
  <si>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</si>
  <si>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</si>
  <si>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</si>
  <si>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</si>
  <si>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</si>
  <si>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</si>
  <si>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</si>
  <si>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</si>
  <si>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</si>
  <si>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</si>
  <si>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</si>
  <si>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</si>
  <si>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</si>
  <si>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</si>
  <si>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</si>
  <si>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</si>
  <si>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</si>
  <si>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</si>
  <si>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</si>
  <si>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</si>
  <si>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</si>
  <si>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</si>
  <si>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</si>
  <si>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</si>
  <si>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</si>
  <si>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</si>
  <si>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</si>
  <si>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</si>
  <si>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</si>
  <si>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</si>
  <si>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</si>
  <si>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</si>
  <si>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</si>
  <si>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</si>
  <si>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</si>
  <si>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</si>
  <si>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</si>
  <si>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</si>
  <si>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</si>
  <si>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</si>
  <si>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</si>
  <si>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</si>
  <si>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</si>
  <si>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</si>
  <si>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</si>
  <si>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</si>
  <si>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</si>
  <si>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</si>
  <si>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</si>
  <si>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</si>
  <si>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</si>
  <si>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</si>
  <si>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</si>
  <si>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</si>
  <si>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</si>
  <si>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</si>
  <si>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</si>
  <si>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</si>
  <si>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</si>
  <si>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</si>
  <si>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</si>
  <si>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</si>
  <si>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</si>
  <si>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</si>
  <si>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</si>
  <si>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</si>
  <si>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</si>
  <si>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</si>
  <si>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</si>
  <si>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</si>
  <si>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</si>
  <si>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</si>
  <si>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</si>
  <si>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</si>
  <si>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</si>
  <si>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</si>
  <si>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</si>
  <si>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</si>
  <si>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</si>
  <si>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</si>
  <si>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</si>
  <si>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</si>
  <si>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</si>
  <si>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</si>
  <si>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</si>
  <si>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</si>
  <si>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</si>
  <si>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</si>
  <si>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</si>
  <si>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</si>
  <si>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</si>
  <si>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</si>
  <si>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</si>
  <si>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</si>
  <si>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</si>
  <si>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</si>
  <si>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</si>
  <si>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</si>
  <si>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</si>
  <si>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</si>
  <si>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</si>
  <si>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</si>
  <si>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</si>
  <si>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</si>
  <si>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</si>
  <si>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</si>
  <si>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</si>
  <si>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</si>
  <si>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</si>
  <si>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</si>
  <si>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</si>
  <si>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</si>
  <si>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</si>
  <si>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</si>
  <si>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</si>
  <si>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</si>
  <si>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</si>
  <si>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</si>
  <si>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</si>
  <si>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</si>
  <si>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</si>
  <si>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</si>
  <si>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</si>
  <si>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</si>
  <si>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</si>
  <si>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</si>
  <si>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</si>
  <si>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</si>
  <si>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</si>
  <si>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</si>
  <si>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</si>
  <si>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</si>
  <si>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</si>
  <si>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</si>
  <si>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</si>
  <si>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</si>
  <si>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</si>
  <si>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</si>
  <si>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</si>
  <si>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</si>
  <si>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</si>
  <si>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</si>
  <si>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</si>
  <si>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</si>
  <si>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</si>
  <si>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</si>
  <si>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</si>
  <si>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</si>
  <si>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</si>
  <si>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</si>
  <si>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</si>
  <si>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</si>
  <si>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</si>
  <si>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</si>
  <si>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</si>
  <si>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</si>
  <si>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</si>
  <si>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</si>
  <si>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</si>
  <si>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</si>
  <si>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</si>
  <si>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</si>
  <si>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</si>
  <si>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</si>
  <si>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</si>
  <si>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</si>
  <si>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</si>
  <si>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</si>
  <si>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</si>
  <si>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</si>
  <si>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</si>
  <si>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</si>
  <si>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</si>
  <si>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</si>
  <si>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</si>
  <si>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</si>
  <si>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</si>
  <si>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</si>
  <si>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</si>
  <si>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</si>
  <si>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</si>
  <si>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</si>
  <si>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</si>
  <si>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</si>
  <si>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</si>
  <si>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</si>
  <si>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</si>
  <si>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</si>
  <si>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</si>
  <si>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</si>
  <si>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</si>
  <si>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</si>
  <si>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</si>
  <si>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</si>
  <si>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</si>
  <si>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</si>
  <si>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</si>
  <si>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</si>
  <si>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</si>
  <si>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</si>
  <si>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</si>
  <si>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</si>
  <si>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</si>
  <si>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</si>
  <si>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</si>
  <si>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</si>
  <si>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</si>
  <si>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</si>
  <si>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</si>
  <si>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</si>
  <si>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</si>
  <si>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</si>
  <si>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</si>
  <si>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</si>
  <si>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</si>
  <si>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</si>
  <si>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</si>
  <si>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</si>
  <si>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</si>
  <si>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</si>
  <si>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</si>
  <si>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</si>
  <si>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</si>
  <si>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</si>
  <si>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</si>
  <si>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</si>
  <si>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</si>
  <si>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</si>
  <si>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</si>
  <si>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</si>
  <si>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</si>
  <si>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</si>
  <si>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</si>
  <si>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</si>
  <si>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</si>
  <si>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</si>
  <si>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</si>
  <si>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</si>
  <si>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</si>
  <si>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</si>
  <si>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</si>
  <si>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</si>
  <si>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</si>
  <si>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</si>
  <si>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</si>
  <si>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</si>
  <si>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</si>
  <si>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</si>
  <si>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</si>
  <si>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</si>
  <si>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</si>
  <si>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</si>
  <si>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</si>
  <si>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</si>
  <si>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</si>
  <si>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</si>
  <si>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</si>
  <si>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</si>
  <si>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</si>
  <si>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</si>
  <si>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</si>
  <si>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</si>
  <si>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</si>
  <si>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</si>
  <si>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</si>
  <si>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</si>
  <si>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</si>
  <si>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</si>
  <si>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</si>
  <si>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</si>
  <si>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</si>
  <si>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</si>
  <si>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</si>
  <si>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</si>
  <si>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</si>
  <si>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</si>
  <si>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</si>
  <si>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</si>
  <si>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</si>
  <si>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</si>
  <si>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</si>
  <si>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</si>
  <si>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</si>
  <si>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</si>
  <si>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</si>
  <si>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</si>
  <si>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</si>
  <si>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</si>
  <si>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</si>
  <si>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</si>
  <si>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</si>
  <si>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</si>
  <si>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</si>
  <si>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</si>
  <si>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</si>
  <si>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</si>
  <si>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</si>
  <si>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</si>
  <si>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</si>
  <si>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</si>
  <si>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</si>
  <si>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</si>
  <si>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</si>
  <si>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</si>
  <si>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</si>
  <si>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</si>
  <si>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</si>
  <si>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</si>
  <si>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</si>
  <si>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</si>
  <si>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</si>
  <si>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</si>
  <si>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</si>
  <si>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</si>
  <si>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</si>
  <si>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</si>
  <si>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</si>
  <si>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</si>
  <si>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</si>
  <si>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</si>
  <si>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</si>
  <si>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</si>
  <si>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</si>
  <si>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</si>
  <si>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</si>
  <si>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</si>
  <si>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</si>
  <si>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</si>
  <si>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</si>
  <si>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</si>
  <si>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</si>
  <si>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</si>
  <si>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</si>
  <si>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</si>
  <si>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</si>
  <si>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</si>
  <si>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</si>
  <si>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</si>
  <si>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</si>
  <si>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</si>
  <si>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</si>
  <si>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</si>
  <si>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</si>
  <si>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</si>
  <si>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</si>
  <si>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</si>
  <si>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</si>
  <si>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</si>
  <si>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</si>
  <si>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</si>
  <si>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</si>
  <si>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</si>
  <si>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</si>
  <si>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</si>
  <si>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</si>
  <si>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</si>
  <si>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</si>
  <si>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</si>
  <si>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</si>
  <si>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</si>
  <si>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</si>
  <si>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</si>
  <si>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</si>
  <si>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</si>
  <si>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</si>
  <si>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</si>
  <si>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</si>
  <si>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</si>
  <si>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</si>
  <si>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</si>
  <si>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</si>
  <si>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</si>
  <si>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</si>
  <si>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</si>
  <si>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</si>
  <si>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</si>
  <si>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</si>
  <si>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</si>
  <si>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</si>
  <si>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</si>
  <si>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</si>
  <si>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</si>
  <si>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</si>
  <si>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</si>
  <si>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</si>
  <si>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</si>
  <si>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</si>
  <si>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</si>
  <si>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</si>
  <si>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</si>
  <si>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</si>
  <si>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</si>
  <si>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</si>
  <si>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</si>
  <si>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</si>
  <si>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</si>
  <si>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</si>
  <si>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</si>
  <si>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</si>
  <si>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</si>
  <si>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</si>
  <si>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</si>
  <si>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</si>
  <si>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</si>
  <si>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</si>
  <si>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</si>
  <si>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</si>
  <si>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</si>
  <si>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</si>
  <si>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</si>
  <si>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</si>
  <si>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</si>
  <si>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</si>
  <si>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</si>
  <si>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</si>
  <si>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</si>
  <si>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</si>
  <si>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</si>
  <si>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</si>
  <si>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</si>
  <si>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</si>
  <si>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</si>
  <si>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</si>
  <si>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</si>
  <si>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</si>
  <si>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</si>
  <si>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</si>
  <si>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</si>
  <si>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</si>
  <si>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</si>
  <si>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</si>
  <si>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</si>
  <si>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</si>
  <si>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</si>
  <si>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</si>
  <si>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</si>
  <si>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</si>
  <si>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</si>
  <si>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</si>
  <si>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</si>
  <si>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</si>
  <si>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</si>
  <si>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</si>
  <si>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</si>
  <si>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</si>
  <si>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</si>
  <si>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</si>
  <si>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</si>
  <si>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</si>
  <si>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</si>
  <si>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</si>
  <si>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</si>
  <si>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</si>
  <si>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</si>
  <si>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</si>
  <si>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</si>
  <si>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</si>
  <si>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</si>
  <si>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</si>
  <si>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</si>
  <si>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</si>
  <si>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</si>
  <si>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</si>
  <si>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</si>
  <si>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</si>
  <si>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</si>
  <si>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</si>
  <si>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</si>
  <si>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</si>
  <si>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</si>
  <si>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</si>
  <si>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</si>
  <si>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</si>
  <si>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</si>
  <si>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</si>
  <si>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</si>
  <si>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</si>
  <si>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</si>
  <si>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</si>
  <si>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</si>
  <si>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</si>
  <si>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</si>
  <si>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</si>
  <si>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</si>
  <si>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</si>
  <si>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</si>
  <si>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</si>
  <si>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</si>
  <si>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</si>
  <si>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</si>
  <si>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</si>
  <si>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</si>
  <si>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</si>
  <si>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</si>
  <si>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</si>
  <si>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</si>
  <si>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</si>
  <si>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</si>
  <si>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</si>
  <si>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</si>
  <si>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</si>
  <si>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</si>
  <si>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</si>
  <si>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</si>
  <si>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</si>
  <si>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</si>
  <si>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</si>
  <si>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</si>
  <si>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</si>
  <si>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</si>
  <si>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</si>
  <si>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</si>
  <si>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</si>
  <si>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</si>
  <si>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</si>
  <si>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</si>
  <si>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</si>
  <si>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</si>
  <si>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</si>
  <si>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</si>
  <si>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</si>
  <si>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</si>
  <si>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</si>
  <si>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</si>
  <si>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</si>
  <si>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</si>
  <si>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</si>
  <si>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</si>
  <si>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</si>
  <si>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</si>
  <si>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</si>
  <si>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</si>
  <si>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</si>
  <si>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</si>
  <si>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</si>
  <si>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</si>
  <si>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</si>
  <si>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</si>
  <si>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</si>
  <si>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</si>
  <si>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</si>
  <si>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</si>
  <si>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</si>
  <si>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</si>
  <si>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</si>
  <si>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</si>
  <si>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</si>
  <si>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</si>
  <si>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</si>
  <si>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</si>
  <si>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</si>
  <si>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</si>
  <si>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</si>
  <si>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</si>
  <si>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</si>
  <si>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</si>
  <si>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</si>
  <si>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</si>
  <si>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</si>
  <si>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</si>
  <si>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</si>
  <si>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</si>
  <si>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</si>
  <si>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</si>
  <si>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</si>
  <si>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</si>
  <si>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</si>
  <si>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</si>
  <si>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</si>
  <si>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</si>
  <si>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</si>
  <si>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</si>
  <si>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</si>
  <si>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</si>
  <si>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</si>
  <si>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</si>
  <si>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</si>
  <si>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</si>
  <si>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</si>
  <si>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</si>
  <si>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</si>
  <si>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</si>
  <si>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</si>
  <si>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</si>
  <si>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</si>
  <si>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</si>
  <si>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</si>
  <si>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</si>
  <si>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</si>
  <si>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</si>
  <si>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</si>
  <si>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</si>
  <si>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</si>
  <si>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</si>
  <si>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</si>
  <si>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</si>
  <si>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</si>
  <si>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</si>
  <si>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</si>
  <si>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</si>
  <si>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</si>
  <si>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</si>
  <si>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</si>
  <si>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</si>
  <si>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</si>
  <si>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</si>
  <si>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</si>
  <si>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</si>
  <si>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</si>
  <si>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</si>
  <si>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</si>
  <si>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</si>
  <si>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</si>
  <si>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</si>
  <si>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</si>
  <si>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</si>
  <si>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</si>
  <si>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</si>
  <si>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</si>
  <si>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</si>
  <si>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</si>
  <si>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</si>
  <si>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</si>
  <si>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</si>
  <si>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</si>
  <si>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</si>
  <si>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</si>
  <si>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</si>
  <si>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</si>
  <si>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</si>
  <si>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</si>
  <si>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</si>
  <si>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</si>
  <si>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</si>
  <si>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</si>
  <si>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</si>
  <si>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</si>
  <si>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</si>
  <si>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</si>
  <si>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</si>
  <si>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</si>
  <si>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</si>
  <si>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</si>
  <si>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</si>
  <si>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</si>
  <si>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</si>
  <si>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</si>
  <si>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</si>
  <si>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</si>
  <si>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</si>
  <si>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</si>
  <si>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</si>
  <si>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</si>
  <si>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</si>
  <si>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</si>
  <si>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</si>
  <si>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</si>
  <si>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</si>
  <si>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</si>
  <si>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</si>
  <si>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</si>
  <si>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</si>
  <si>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</si>
  <si>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</si>
  <si>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</si>
  <si>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</si>
  <si>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</si>
  <si>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</si>
  <si>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</si>
  <si>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</si>
  <si>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</si>
  <si>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</si>
  <si>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</si>
  <si>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</si>
  <si>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</si>
  <si>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</si>
  <si>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</si>
  <si>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</si>
  <si>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</si>
  <si>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</si>
  <si>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</si>
  <si>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</si>
  <si>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</si>
  <si>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</si>
  <si>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</si>
  <si>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</si>
  <si>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</si>
  <si>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</si>
  <si>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</si>
  <si>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</si>
  <si>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</si>
  <si>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</si>
  <si>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</si>
  <si>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</si>
  <si>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</si>
  <si>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</si>
  <si>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</si>
  <si>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</si>
  <si>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</si>
  <si>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</si>
  <si>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</si>
  <si>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</si>
  <si>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</si>
  <si>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</si>
  <si>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</si>
  <si>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</si>
  <si>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</si>
  <si>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</si>
  <si>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</si>
  <si>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</si>
  <si>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</si>
  <si>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</si>
  <si>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</si>
  <si>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</si>
  <si>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</si>
  <si>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</si>
  <si>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</si>
  <si>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</si>
  <si>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</si>
  <si>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</si>
  <si>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</si>
  <si>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</si>
  <si>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</si>
  <si>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</si>
  <si>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</si>
  <si>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</si>
  <si>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</si>
  <si>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</si>
  <si>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</si>
  <si>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</si>
  <si>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</si>
  <si>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</si>
  <si>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</si>
  <si>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</si>
  <si>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</si>
  <si>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</si>
  <si>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</si>
  <si>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</si>
  <si>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</si>
  <si>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</si>
  <si>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</si>
  <si>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</si>
  <si>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</si>
  <si>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</si>
  <si>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</si>
  <si>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</si>
  <si>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</si>
  <si>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</si>
  <si>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</si>
  <si>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</si>
  <si>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</si>
  <si>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</si>
  <si>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</si>
  <si>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</si>
  <si>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</si>
  <si>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</si>
  <si>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</si>
  <si>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</si>
  <si>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</si>
  <si>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</si>
  <si>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</si>
  <si>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</si>
  <si>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</si>
  <si>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</si>
  <si>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</si>
  <si>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</si>
  <si>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</si>
  <si>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</si>
  <si>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</si>
  <si>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</si>
  <si>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</si>
  <si>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</si>
  <si>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</si>
  <si>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</si>
  <si>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</si>
  <si>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</si>
  <si>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</si>
  <si>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</si>
  <si>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</si>
  <si>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</si>
  <si>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</si>
  <si>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</si>
  <si>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</si>
  <si>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</si>
  <si>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</si>
  <si>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</si>
  <si>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</si>
  <si>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</si>
  <si>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</si>
  <si>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</si>
  <si>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</si>
  <si>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</si>
  <si>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</si>
  <si>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</si>
  <si>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</si>
  <si>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</si>
  <si>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</si>
  <si>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</si>
  <si>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</si>
  <si>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</si>
  <si>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</si>
  <si>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</si>
  <si>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</si>
  <si>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</si>
  <si>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</si>
  <si>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</si>
  <si>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</si>
  <si>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</si>
  <si>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</si>
  <si>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</si>
  <si>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</si>
  <si>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</si>
  <si>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</si>
  <si>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</si>
  <si>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</si>
  <si>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</si>
  <si>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</si>
  <si>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</si>
  <si>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</si>
  <si>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</si>
  <si>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</si>
  <si>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</si>
  <si>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</si>
  <si>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</si>
  <si>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</si>
  <si>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</si>
  <si>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</si>
  <si>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</si>
  <si>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</si>
  <si>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</si>
  <si>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</si>
  <si>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</si>
  <si>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</si>
  <si>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</si>
  <si>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</si>
  <si>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</si>
  <si>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</si>
  <si>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</si>
  <si>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</si>
  <si>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</si>
  <si>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</si>
  <si>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</si>
  <si>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</si>
  <si>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</si>
  <si>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</si>
  <si>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</si>
  <si>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</si>
  <si>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</si>
  <si>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</si>
  <si>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</si>
  <si>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</si>
  <si>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</si>
  <si>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</si>
  <si>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</si>
  <si>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</si>
  <si>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</si>
  <si>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</si>
  <si>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</si>
  <si>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</si>
  <si>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</si>
  <si>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</si>
  <si>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</si>
  <si>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</si>
  <si>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</si>
  <si>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</si>
  <si>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</si>
  <si>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</si>
  <si>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</si>
  <si>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</si>
  <si>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</si>
  <si>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</si>
  <si>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</si>
  <si>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</si>
  <si>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</si>
  <si>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</si>
  <si>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</si>
  <si>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</si>
  <si>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</si>
  <si>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</si>
  <si>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</si>
  <si>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</si>
  <si>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</si>
  <si>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</si>
  <si>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</si>
  <si>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</si>
  <si>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</si>
  <si>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</si>
  <si>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</si>
  <si>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</si>
  <si>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</si>
  <si>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</si>
  <si>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</si>
  <si>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</si>
  <si>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</si>
  <si>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</si>
  <si>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</si>
  <si>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</si>
  <si>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</si>
  <si>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</si>
  <si>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</si>
  <si>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</si>
  <si>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</si>
  <si>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</si>
  <si>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</si>
  <si>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</si>
  <si>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</si>
  <si>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</si>
  <si>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</si>
  <si>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</si>
  <si>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</si>
  <si>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</si>
  <si>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</si>
  <si>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</si>
  <si>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</si>
  <si>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</si>
  <si>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</si>
  <si>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</si>
  <si>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</si>
  <si>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</si>
  <si>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</si>
  <si>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</si>
  <si>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</si>
  <si>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</si>
  <si>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</si>
  <si>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</si>
  <si>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</si>
  <si>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</si>
  <si>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</si>
  <si>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</si>
  <si>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</si>
  <si>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</si>
  <si>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</si>
  <si>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</si>
  <si>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</si>
  <si>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</si>
  <si>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</si>
  <si>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</si>
  <si>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</si>
  <si>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</si>
  <si>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</si>
  <si>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</si>
  <si>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</si>
  <si>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</si>
  <si>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</si>
  <si>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</si>
  <si>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</si>
  <si>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</si>
  <si>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</si>
  <si>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</si>
  <si>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</si>
  <si>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</si>
  <si>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</si>
  <si>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</si>
  <si>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</si>
  <si>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</si>
  <si>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</si>
  <si>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</si>
  <si>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</si>
  <si>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</si>
  <si>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</si>
  <si>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</si>
  <si>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</si>
  <si>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</si>
  <si>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</si>
  <si>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</si>
  <si>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</si>
  <si>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</si>
  <si>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</si>
  <si>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</si>
  <si>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</si>
  <si>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</si>
  <si>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</si>
  <si>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</si>
  <si>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</si>
  <si>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</si>
  <si>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</si>
  <si>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</si>
  <si>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</si>
  <si>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</si>
  <si>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</si>
  <si>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</si>
  <si>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</si>
  <si>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</si>
  <si>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</si>
  <si>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</si>
  <si>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</si>
  <si>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</si>
  <si>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</si>
  <si>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</si>
  <si>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</si>
  <si>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</si>
  <si>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</si>
  <si>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</si>
  <si>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</si>
  <si>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</si>
  <si>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</si>
  <si>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</si>
  <si>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</si>
  <si>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</si>
  <si>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</si>
  <si>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</si>
  <si>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</si>
  <si>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</si>
  <si>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</si>
  <si>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</si>
  <si>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</si>
  <si>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</si>
  <si>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</si>
  <si>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</si>
  <si>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</si>
  <si>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</si>
  <si>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</si>
  <si>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</si>
  <si>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</si>
  <si>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</si>
  <si>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</si>
  <si>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</si>
  <si>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</si>
  <si>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</si>
  <si>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</si>
  <si>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</si>
  <si>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</si>
  <si>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</si>
  <si>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</si>
  <si>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</si>
  <si>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</si>
  <si>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</si>
  <si>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</si>
  <si>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</si>
  <si>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</si>
  <si>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</si>
  <si>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</si>
  <si>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</si>
  <si>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</si>
  <si>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</si>
  <si>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</si>
  <si>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</si>
  <si>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</si>
  <si>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</si>
  <si>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</si>
  <si>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</si>
  <si>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</si>
  <si>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</si>
  <si>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</si>
  <si>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</si>
  <si>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</si>
  <si>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</si>
  <si>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</si>
  <si>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</si>
  <si>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</si>
  <si>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</si>
  <si>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</si>
  <si>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</si>
  <si>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</si>
  <si>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</si>
  <si>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</si>
  <si>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</si>
  <si>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</si>
  <si>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</si>
  <si>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</si>
  <si>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</si>
  <si>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</si>
  <si>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</si>
  <si>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</si>
  <si>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</si>
  <si>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</si>
  <si>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</si>
  <si>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</si>
  <si>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</si>
  <si>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</si>
  <si>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</si>
  <si>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</si>
  <si>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</si>
  <si>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</si>
  <si>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</si>
  <si>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</si>
  <si>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</si>
  <si>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</si>
  <si>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</si>
  <si>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</si>
  <si>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</si>
  <si>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</si>
  <si>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</si>
  <si>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</si>
  <si>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</si>
  <si>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</si>
  <si>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</si>
  <si>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</si>
  <si>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</si>
  <si>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</si>
  <si>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</si>
  <si>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</si>
  <si>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</si>
  <si>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</si>
  <si>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</si>
  <si>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</si>
  <si>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</si>
  <si>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</si>
  <si>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</si>
  <si>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</si>
  <si>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</si>
  <si>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</si>
  <si>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</si>
  <si>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</si>
  <si>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</si>
  <si>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</si>
  <si>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</si>
  <si>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</si>
  <si>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</si>
  <si>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</si>
  <si>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</si>
  <si>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</si>
  <si>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</si>
  <si>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</si>
  <si>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</si>
  <si>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</si>
  <si>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</si>
  <si>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</si>
  <si>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</si>
  <si>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</si>
  <si>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</si>
  <si>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</si>
  <si>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</si>
  <si>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</si>
  <si>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</si>
  <si>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</si>
  <si>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</si>
  <si>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</si>
  <si>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</si>
  <si>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</si>
  <si>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</si>
  <si>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</si>
  <si>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</si>
  <si>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</si>
  <si>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</si>
  <si>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</si>
  <si>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</si>
  <si>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</si>
  <si>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</si>
  <si>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</si>
  <si>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</si>
  <si>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</si>
  <si>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</si>
  <si>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</si>
  <si>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</si>
  <si>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</si>
  <si>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</si>
  <si>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</si>
  <si>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</si>
  <si>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</si>
  <si>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</si>
  <si>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</si>
  <si>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</si>
  <si>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</si>
  <si>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</si>
  <si>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</si>
  <si>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</si>
  <si>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</si>
  <si>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</si>
  <si>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</si>
  <si>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</si>
  <si>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</si>
  <si>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</si>
  <si>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</si>
  <si>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</si>
  <si>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</si>
  <si>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</si>
  <si>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</si>
  <si>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</si>
  <si>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</si>
  <si>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</si>
  <si>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</si>
  <si>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</si>
  <si>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</si>
  <si>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</si>
  <si>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</si>
  <si>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</si>
  <si>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</si>
  <si>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</si>
  <si>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</si>
  <si>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</si>
  <si>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</si>
  <si>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</si>
  <si>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</si>
  <si>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</si>
  <si>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</si>
  <si>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</si>
  <si>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</si>
  <si>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</si>
  <si>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</si>
  <si>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</si>
  <si>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</si>
  <si>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</si>
  <si>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</si>
  <si>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</si>
  <si>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</si>
  <si>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</si>
  <si>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</si>
  <si>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</si>
  <si>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</si>
  <si>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</si>
  <si>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</si>
  <si>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</si>
  <si>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</si>
  <si>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</si>
  <si>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</si>
  <si>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</si>
  <si>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</si>
  <si>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</si>
  <si>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</si>
  <si>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</si>
  <si>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</si>
  <si>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</si>
  <si>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</si>
  <si>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</si>
  <si>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</si>
  <si>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</si>
  <si>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</si>
  <si>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</si>
  <si>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</si>
  <si>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</si>
  <si>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</si>
  <si>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</si>
  <si>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</si>
  <si>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</si>
  <si>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</si>
  <si>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</si>
  <si>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</si>
  <si>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</si>
  <si>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</si>
  <si>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</si>
  <si>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</si>
  <si>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</si>
  <si>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</si>
  <si>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</si>
  <si>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</si>
  <si>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</si>
  <si>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</si>
  <si>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</si>
  <si>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</si>
  <si>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</si>
  <si>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</si>
  <si>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</si>
  <si>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</si>
  <si>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</si>
  <si>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</si>
  <si>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</si>
  <si>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</si>
  <si>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</si>
  <si>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</si>
  <si>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</si>
  <si>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</si>
  <si>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</si>
  <si>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</si>
  <si>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</si>
  <si>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</si>
  <si>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</si>
  <si>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</si>
  <si>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</si>
  <si>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</si>
  <si>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</si>
  <si>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</si>
  <si>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</si>
  <si>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</si>
  <si>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</si>
  <si>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</si>
  <si>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</si>
  <si>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</si>
  <si>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</si>
  <si>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</si>
  <si>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</si>
  <si>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</si>
  <si>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</si>
  <si>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</si>
  <si>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</si>
  <si>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</si>
  <si>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</si>
  <si>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</si>
  <si>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</si>
  <si>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</si>
  <si>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</si>
  <si>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</si>
  <si>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</si>
  <si>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</si>
  <si>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</si>
  <si>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</si>
  <si>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</si>
  <si>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</si>
  <si>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</si>
  <si>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</si>
  <si>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</si>
  <si>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</si>
  <si>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</si>
  <si>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</si>
  <si>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</si>
  <si>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</si>
  <si>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</si>
  <si>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</si>
  <si>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</si>
  <si>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</si>
  <si>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</si>
  <si>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</si>
  <si>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</si>
  <si>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</si>
  <si>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</si>
  <si>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</si>
  <si>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</si>
  <si>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</si>
  <si>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</si>
  <si>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</si>
  <si>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</si>
  <si>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</si>
  <si>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</si>
  <si>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</si>
  <si>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</si>
  <si>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</si>
  <si>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</si>
  <si>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</si>
  <si>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</si>
  <si>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</si>
  <si>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</si>
  <si>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</si>
  <si>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</si>
  <si>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</si>
  <si>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</si>
  <si>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</si>
  <si>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</si>
  <si>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</si>
  <si>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</si>
  <si>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</si>
  <si>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</si>
  <si>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</si>
  <si>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</si>
  <si>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</si>
  <si>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</si>
  <si>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</si>
  <si>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</si>
  <si>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</si>
  <si>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</si>
  <si>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</si>
  <si>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</si>
  <si>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</si>
  <si>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</si>
  <si>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</si>
  <si>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</si>
  <si>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</si>
  <si>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</si>
  <si>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</si>
  <si>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</si>
  <si>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</si>
  <si>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</si>
  <si>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</si>
  <si>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</si>
  <si>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</si>
  <si>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</si>
  <si>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</si>
  <si>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</si>
  <si>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</si>
  <si>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</si>
  <si>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</si>
  <si>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</si>
  <si>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</si>
  <si>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</si>
  <si>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</si>
  <si>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</si>
  <si>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</si>
  <si>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</si>
  <si>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</si>
  <si>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</si>
  <si>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</si>
  <si>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</si>
  <si>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</si>
  <si>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</si>
  <si>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</si>
  <si>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</si>
  <si>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</si>
  <si>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</si>
  <si>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</si>
  <si>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</si>
  <si>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</si>
  <si>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</si>
  <si>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</si>
  <si>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</si>
  <si>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</si>
  <si>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</si>
  <si>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</si>
  <si>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</si>
  <si>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</si>
  <si>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</si>
  <si>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</si>
  <si>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</si>
  <si>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</si>
  <si>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</si>
  <si>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</si>
  <si>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</si>
  <si>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</si>
  <si>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</si>
  <si>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</si>
  <si>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</si>
  <si>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</si>
  <si>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</si>
  <si>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</si>
  <si>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</si>
  <si>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</si>
  <si>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</si>
  <si>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</si>
  <si>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</si>
  <si>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</si>
  <si>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</si>
  <si>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</si>
  <si>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</si>
  <si>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</si>
  <si>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</si>
  <si>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</si>
  <si>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</si>
  <si>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</si>
  <si>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</si>
  <si>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</si>
  <si>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</si>
  <si>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</si>
  <si>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</si>
  <si>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</si>
  <si>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</si>
  <si>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</si>
  <si>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</si>
  <si>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</si>
  <si>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</si>
  <si>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</si>
  <si>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</si>
  <si>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</si>
  <si>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</si>
  <si>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</si>
  <si>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</si>
  <si>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</si>
  <si>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</si>
  <si>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</si>
  <si>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</si>
  <si>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</si>
  <si>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</si>
  <si>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</si>
  <si>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</si>
  <si>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</si>
  <si>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</si>
  <si>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</si>
  <si>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</si>
  <si>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</si>
  <si>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</si>
  <si>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</si>
  <si>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</si>
  <si>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</si>
  <si>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</si>
  <si>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</si>
  <si>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</si>
  <si>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</si>
  <si>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</si>
  <si>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</si>
  <si>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</si>
  <si>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</si>
  <si>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</si>
  <si>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</si>
  <si>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</si>
  <si>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</si>
  <si>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</si>
  <si>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</si>
  <si>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</si>
  <si>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</si>
  <si>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</si>
  <si>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</si>
  <si>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</si>
  <si>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</si>
  <si>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</si>
  <si>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</si>
  <si>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</si>
  <si>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</si>
  <si>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</si>
  <si>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</si>
  <si>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</si>
  <si>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</si>
  <si>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</si>
  <si>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</si>
  <si>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</si>
  <si>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</si>
  <si>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</si>
  <si>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</si>
  <si>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</si>
  <si>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</si>
  <si>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</si>
  <si>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</si>
  <si>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</si>
  <si>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</si>
  <si>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</si>
  <si>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</si>
  <si>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</si>
  <si>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</si>
  <si>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</si>
  <si>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</si>
  <si>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</si>
  <si>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</si>
  <si>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</si>
  <si>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</si>
  <si>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</si>
  <si>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</si>
  <si>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</si>
  <si>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</si>
  <si>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</si>
  <si>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</si>
  <si>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</si>
  <si>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</si>
  <si>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</si>
  <si>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</si>
  <si>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</si>
  <si>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</si>
  <si>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</si>
  <si>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</si>
  <si>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</si>
  <si>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</si>
  <si>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</si>
  <si>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</si>
  <si>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</si>
  <si>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</si>
  <si>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</si>
  <si>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</si>
  <si>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</si>
  <si>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</si>
  <si>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</si>
  <si>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</si>
  <si>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</si>
  <si>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</si>
  <si>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</si>
  <si>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</si>
  <si>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</si>
  <si>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</si>
  <si>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</si>
  <si>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</si>
  <si>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</si>
  <si>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</si>
  <si>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</si>
  <si>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</si>
  <si>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</si>
  <si>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</si>
  <si>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</si>
  <si>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</si>
  <si>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</si>
  <si>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</si>
  <si>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</si>
  <si>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</si>
  <si>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</si>
  <si>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</si>
  <si>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</si>
  <si>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</si>
  <si>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</si>
  <si>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</si>
  <si>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</si>
  <si>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</si>
  <si>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</si>
  <si>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</si>
  <si>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</si>
  <si>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</si>
  <si>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</si>
  <si>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</si>
  <si>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</si>
  <si>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</si>
  <si>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</si>
  <si>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</si>
  <si>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</si>
  <si>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</si>
  <si>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</si>
  <si>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</si>
  <si>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</si>
  <si>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</si>
  <si>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</si>
  <si>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</si>
  <si>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</si>
  <si>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</si>
  <si>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</si>
  <si>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</si>
  <si>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</si>
  <si>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</si>
  <si>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</si>
  <si>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</si>
  <si>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</si>
  <si>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</si>
  <si>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</si>
  <si>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</si>
  <si>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</si>
  <si>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</si>
  <si>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</si>
  <si>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</si>
  <si>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</si>
  <si>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</si>
  <si>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</si>
  <si>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</si>
  <si>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</si>
  <si>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</si>
  <si>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</si>
  <si>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</si>
  <si>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</si>
  <si>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</si>
  <si>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</si>
  <si>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</si>
  <si>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</si>
  <si>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</si>
  <si>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</si>
  <si>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</si>
  <si>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</si>
  <si>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</si>
  <si>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</si>
  <si>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</si>
  <si>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</si>
  <si>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</si>
  <si>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</si>
  <si>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</si>
  <si>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</si>
  <si>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</si>
  <si>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</si>
  <si>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</si>
  <si>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</si>
  <si>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</si>
  <si>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</si>
  <si>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</si>
  <si>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</si>
  <si>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</si>
  <si>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</si>
  <si>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</si>
  <si>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</si>
  <si>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</si>
  <si>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</si>
  <si>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</si>
  <si>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</si>
  <si>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</si>
  <si>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</si>
  <si>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</si>
  <si>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</si>
  <si>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</si>
  <si>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</si>
  <si>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</si>
  <si>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</si>
  <si>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</si>
  <si>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</si>
  <si>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</si>
  <si>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</si>
  <si>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</si>
  <si>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</si>
  <si>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</si>
  <si>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</si>
  <si>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</si>
  <si>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</si>
  <si>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</si>
  <si>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</si>
  <si>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</si>
  <si>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</si>
  <si>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</si>
  <si>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</si>
  <si>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</si>
  <si>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</si>
  <si>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</si>
  <si>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</si>
  <si>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</si>
  <si>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</si>
  <si>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</si>
  <si>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</si>
  <si>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</si>
  <si>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</si>
  <si>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</si>
  <si>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</si>
  <si>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</si>
  <si>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</si>
  <si>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</si>
  <si>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</si>
  <si>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</si>
  <si>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</si>
  <si>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</si>
  <si>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</si>
  <si>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</si>
  <si>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</si>
  <si>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</si>
  <si>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</si>
  <si>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</si>
  <si>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</si>
  <si>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</si>
  <si>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</si>
  <si>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</si>
  <si>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</si>
  <si>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</si>
  <si>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</si>
  <si>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</si>
  <si>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</si>
  <si>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</si>
  <si>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</si>
  <si>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</si>
  <si>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</si>
  <si>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</si>
  <si>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</si>
  <si>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</si>
  <si>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</si>
  <si>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</si>
  <si>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</si>
  <si>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</si>
  <si>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</si>
  <si>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</si>
  <si>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</si>
  <si>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</si>
  <si>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</si>
  <si>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</si>
  <si>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</si>
  <si>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</si>
  <si>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</si>
  <si>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</si>
  <si>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</si>
  <si>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</si>
  <si>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</si>
  <si>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</si>
  <si>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</si>
  <si>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</si>
  <si>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</si>
  <si>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</si>
  <si>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</si>
  <si>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</si>
  <si>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</si>
  <si>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</si>
  <si>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</si>
  <si>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</si>
  <si>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</si>
  <si>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</si>
  <si>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</si>
  <si>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</si>
  <si>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</si>
  <si>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</si>
  <si>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</si>
  <si>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</si>
  <si>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</si>
  <si>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</si>
  <si>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</si>
  <si>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</si>
  <si>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</si>
  <si>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</si>
  <si>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</si>
  <si>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</si>
  <si>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</si>
  <si>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</si>
  <si>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</si>
  <si>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</si>
  <si>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</si>
  <si>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</si>
  <si>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</si>
  <si>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</si>
  <si>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</si>
  <si>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</si>
  <si>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</si>
  <si>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</si>
  <si>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</si>
  <si>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</si>
  <si>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</si>
  <si>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</si>
  <si>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</si>
  <si>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</si>
  <si>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</si>
  <si>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</si>
  <si>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</si>
  <si>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</si>
  <si>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</si>
  <si>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</si>
  <si>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</si>
  <si>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</si>
  <si>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</si>
  <si>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</si>
  <si>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</si>
  <si>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</si>
  <si>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</si>
  <si>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</si>
  <si>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</si>
  <si>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</si>
  <si>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</si>
  <si>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</si>
  <si>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</si>
  <si>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</si>
  <si>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</si>
  <si>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</si>
  <si>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</si>
  <si>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</si>
  <si>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</si>
  <si>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</si>
  <si>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</si>
  <si>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</si>
  <si>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</si>
  <si>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</si>
  <si>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</si>
  <si>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</si>
  <si>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</si>
  <si>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</si>
  <si>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</si>
  <si>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</si>
  <si>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</si>
  <si>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</si>
  <si>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</si>
  <si>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</si>
  <si>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</si>
  <si>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</si>
  <si>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</si>
  <si>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</si>
  <si>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</si>
  <si>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</si>
  <si>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</si>
  <si>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</si>
  <si>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</si>
  <si>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</si>
  <si>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</si>
  <si>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</si>
  <si>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</si>
  <si>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</si>
  <si>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</si>
  <si>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</si>
  <si>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</si>
  <si>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</si>
  <si>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</si>
  <si>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</si>
  <si>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</si>
  <si>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</si>
  <si>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</si>
  <si>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</si>
  <si>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</si>
  <si>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</si>
  <si>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</si>
  <si>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</si>
  <si>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</si>
  <si>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</si>
  <si>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</si>
  <si>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</si>
  <si>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</si>
  <si>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</si>
  <si>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</si>
  <si>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</si>
  <si>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</si>
  <si>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</si>
  <si>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</si>
  <si>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</si>
  <si>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</si>
  <si>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</si>
  <si>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</si>
  <si>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</si>
  <si>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</si>
  <si>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</si>
  <si>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</si>
  <si>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</si>
  <si>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</si>
  <si>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</si>
  <si>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</si>
  <si>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</si>
  <si>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</si>
  <si>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</si>
  <si>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</si>
  <si>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</si>
  <si>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</si>
  <si>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</si>
  <si>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</si>
  <si>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</si>
  <si>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</si>
  <si>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</si>
  <si>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</si>
  <si>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</si>
  <si>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</si>
  <si>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</si>
  <si>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</si>
  <si>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</si>
  <si>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</si>
  <si>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</si>
  <si>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</si>
  <si>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</si>
  <si>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</si>
  <si>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</si>
  <si>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</si>
  <si>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</si>
  <si>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</si>
  <si>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</si>
  <si>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</si>
  <si>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</si>
  <si>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</si>
  <si>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</si>
  <si>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</si>
  <si>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</si>
  <si>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</si>
  <si>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</si>
  <si>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</si>
  <si>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</si>
  <si>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</si>
  <si>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</si>
  <si>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</si>
  <si>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</si>
  <si>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</si>
  <si>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</si>
  <si>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</si>
  <si>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</si>
  <si>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</si>
  <si>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</si>
  <si>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</si>
  <si>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</si>
  <si>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</si>
  <si>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</si>
  <si>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</si>
  <si>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</si>
  <si>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</si>
  <si>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</si>
  <si>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</si>
  <si>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</si>
  <si>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</si>
  <si>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</si>
  <si>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</si>
  <si>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</si>
  <si>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</si>
  <si>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</si>
  <si>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</si>
  <si>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</si>
  <si>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</si>
  <si>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</si>
  <si>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</si>
  <si>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</si>
  <si>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</si>
  <si>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</si>
  <si>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</si>
  <si>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</si>
  <si>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</si>
  <si>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</si>
  <si>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</si>
  <si>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</si>
  <si>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</si>
  <si>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</si>
  <si>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</si>
  <si>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</si>
  <si>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</si>
  <si>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</si>
  <si>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</si>
  <si>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</si>
  <si>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</si>
  <si>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</si>
  <si>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</si>
  <si>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</si>
  <si>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</si>
  <si>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</si>
  <si>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</si>
  <si>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</si>
  <si>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</si>
  <si>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</si>
  <si>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</si>
  <si>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</si>
  <si>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</si>
  <si>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</si>
  <si>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</si>
  <si>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</si>
  <si>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</si>
  <si>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</si>
  <si>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</si>
  <si>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</si>
  <si>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</si>
  <si>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</si>
  <si>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</si>
  <si>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</si>
  <si>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</si>
  <si>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</si>
  <si>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</si>
  <si>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</si>
  <si>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</si>
  <si>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</si>
  <si>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</si>
  <si>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</si>
  <si>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</si>
  <si>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</si>
  <si>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</si>
  <si>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</si>
  <si>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</si>
  <si>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</si>
  <si>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</si>
  <si>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</si>
  <si>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</si>
  <si>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</si>
  <si>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</si>
  <si>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</si>
  <si>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</si>
  <si>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</si>
  <si>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</si>
  <si>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</si>
  <si>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</si>
  <si>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</si>
  <si>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</si>
  <si>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</si>
  <si>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</si>
  <si>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</si>
  <si>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</si>
  <si>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</si>
  <si>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</si>
  <si>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</si>
  <si>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</si>
  <si>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</si>
  <si>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</si>
  <si>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</si>
  <si>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</si>
  <si>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</si>
  <si>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</si>
  <si>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</si>
  <si>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</si>
  <si>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</si>
  <si>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</si>
  <si>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</si>
  <si>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</si>
  <si>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</si>
  <si>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</si>
  <si>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</si>
  <si>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</si>
  <si>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</si>
  <si>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</si>
  <si>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</si>
  <si>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</si>
  <si>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</si>
  <si>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</si>
  <si>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</si>
  <si>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</si>
  <si>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</si>
  <si>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</si>
  <si>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</si>
  <si>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</si>
  <si>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</si>
  <si>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</si>
  <si>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</si>
  <si>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</si>
  <si>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</si>
  <si>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</si>
  <si>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</si>
  <si>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</si>
  <si>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</si>
  <si>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</si>
  <si>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</si>
  <si>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</si>
  <si>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</si>
  <si>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</si>
  <si>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</si>
  <si>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</si>
  <si>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</si>
  <si>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</si>
  <si>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</si>
  <si>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</si>
  <si>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</si>
  <si>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</si>
  <si>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</si>
  <si>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</si>
  <si>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</si>
  <si>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</si>
  <si>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</si>
  <si>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</si>
  <si>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</si>
  <si>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</si>
  <si>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</si>
  <si>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</si>
  <si>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</si>
  <si>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</si>
  <si>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</si>
  <si>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</si>
  <si>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</si>
  <si>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</si>
  <si>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</si>
  <si>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</si>
  <si>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</si>
  <si>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</si>
  <si>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</si>
  <si>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</si>
  <si>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</si>
  <si>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</si>
  <si>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</si>
  <si>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</si>
  <si>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</si>
  <si>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</si>
  <si>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</si>
  <si>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</si>
  <si>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</si>
  <si>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</si>
  <si>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</si>
  <si>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</si>
  <si>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</si>
  <si>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</si>
  <si>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</si>
  <si>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</si>
  <si>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</si>
  <si>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</si>
  <si>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</si>
  <si>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</si>
  <si>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</si>
  <si>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</si>
  <si>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</si>
  <si>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</si>
  <si>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</si>
  <si>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</si>
  <si>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</si>
  <si>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</si>
  <si>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</si>
  <si>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</si>
  <si>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</si>
  <si>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</si>
  <si>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</si>
  <si>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</si>
  <si>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</si>
  <si>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</si>
  <si>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</si>
  <si>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</si>
  <si>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</si>
  <si>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</si>
  <si>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</si>
  <si>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</si>
  <si>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</si>
  <si>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</si>
  <si>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</si>
  <si>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</si>
  <si>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</si>
  <si>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</si>
  <si>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</si>
  <si>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</si>
  <si>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</si>
  <si>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</si>
  <si>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</si>
  <si>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</si>
  <si>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</si>
  <si>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</si>
  <si>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</si>
  <si>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</si>
  <si>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</si>
  <si>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</si>
  <si>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</si>
  <si>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</si>
  <si>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</si>
  <si>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</si>
  <si>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</si>
  <si>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</si>
  <si>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</si>
  <si>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</si>
  <si>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</si>
  <si>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</si>
  <si>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</si>
  <si>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</si>
  <si>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</si>
  <si>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</si>
  <si>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</si>
  <si>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</si>
  <si>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</si>
  <si>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</si>
  <si>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</si>
  <si>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</si>
  <si>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</si>
  <si>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</si>
  <si>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</si>
  <si>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</si>
  <si>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</si>
  <si>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</si>
  <si>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</si>
  <si>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</si>
  <si>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</si>
  <si>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</si>
  <si>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</si>
  <si>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</si>
  <si>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</si>
  <si>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</si>
  <si>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</si>
  <si>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</si>
  <si>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</si>
  <si>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</si>
  <si>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</si>
  <si>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</si>
  <si>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</si>
  <si>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</si>
  <si>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</si>
  <si>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</si>
  <si>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</si>
  <si>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</si>
  <si>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</si>
  <si>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</si>
  <si>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</si>
  <si>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</si>
  <si>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</si>
  <si>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</si>
  <si>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</si>
  <si>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</si>
  <si>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</si>
  <si>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</si>
  <si>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</si>
  <si>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</si>
  <si>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</si>
  <si>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</si>
  <si>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</si>
  <si>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</si>
  <si>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</si>
  <si>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</si>
  <si>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</si>
  <si>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</si>
  <si>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</si>
  <si>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</si>
  <si>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</si>
  <si>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</si>
  <si>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</si>
  <si>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</si>
  <si>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</si>
  <si>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</si>
  <si>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</si>
  <si>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</si>
  <si>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</si>
  <si>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</si>
  <si>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</si>
  <si>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</si>
  <si>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</si>
  <si>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</si>
  <si>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</si>
  <si>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</si>
  <si>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</si>
  <si>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</si>
  <si>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</si>
  <si>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</si>
  <si>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</si>
  <si>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</si>
  <si>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</si>
  <si>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</si>
  <si>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</si>
  <si>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</si>
  <si>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</si>
  <si>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</si>
  <si>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</si>
  <si>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</si>
  <si>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</si>
  <si>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</si>
  <si>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</si>
  <si>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</si>
  <si>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</si>
  <si>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</si>
  <si>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</si>
  <si>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</si>
  <si>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</si>
  <si>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</si>
  <si>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</si>
  <si>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</si>
  <si>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</si>
  <si>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</si>
  <si>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</si>
  <si>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</si>
  <si>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</si>
  <si>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</si>
  <si>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</si>
  <si>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</si>
  <si>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</si>
  <si>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</si>
  <si>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</si>
  <si>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</si>
  <si>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</si>
  <si>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</si>
  <si>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</si>
  <si>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</si>
  <si>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</si>
  <si>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</si>
  <si>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</si>
  <si>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</si>
  <si>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</si>
  <si>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</si>
  <si>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</si>
  <si>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</si>
  <si>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</si>
  <si>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</si>
  <si>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</si>
  <si>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</si>
  <si>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</si>
  <si>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</si>
  <si>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</si>
  <si>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</si>
  <si>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</si>
  <si>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</si>
  <si>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</si>
  <si>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</si>
  <si>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</si>
  <si>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</si>
  <si>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</si>
  <si>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</si>
  <si>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</si>
  <si>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</si>
  <si>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</si>
  <si>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</si>
  <si>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</si>
  <si>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</si>
  <si>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</si>
  <si>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</si>
  <si>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</si>
  <si>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</si>
  <si>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</si>
  <si>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</si>
  <si>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</si>
  <si>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</si>
  <si>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</si>
  <si>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</si>
  <si>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</si>
  <si>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</si>
  <si>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</si>
  <si>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</si>
  <si>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</si>
  <si>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</si>
  <si>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</si>
  <si>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</si>
  <si>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</si>
  <si>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</si>
  <si>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</si>
  <si>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</si>
  <si>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</si>
  <si>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</si>
  <si>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</si>
  <si>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</si>
  <si>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</si>
  <si>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</si>
  <si>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</si>
  <si>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</si>
  <si>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</si>
  <si>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</si>
  <si>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</si>
  <si>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</si>
  <si>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</si>
  <si>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</si>
  <si>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</si>
  <si>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</si>
  <si>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</si>
  <si>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</si>
  <si>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</si>
  <si>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</si>
  <si>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</si>
  <si>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</si>
  <si>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</si>
  <si>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</si>
  <si>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</si>
  <si>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</si>
  <si>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</si>
  <si>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</si>
  <si>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</si>
  <si>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</si>
  <si>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</si>
  <si>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</si>
  <si>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</si>
  <si>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</si>
  <si>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</si>
  <si>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</si>
  <si>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</si>
  <si>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</si>
  <si>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</si>
  <si>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</si>
  <si>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</si>
  <si>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</si>
  <si>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</si>
  <si>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</si>
  <si>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</si>
  <si>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</si>
  <si>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</si>
  <si>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</si>
  <si>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</si>
  <si>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</si>
  <si>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</si>
  <si>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</si>
  <si>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</si>
  <si>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</si>
  <si>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</si>
  <si>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</si>
  <si>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</si>
  <si>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</si>
  <si>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</si>
  <si>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</si>
  <si>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</si>
  <si>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</si>
  <si>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</si>
  <si>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</si>
  <si>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</si>
  <si>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</si>
  <si>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</si>
  <si>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</si>
  <si>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</si>
  <si>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</si>
  <si>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</si>
  <si>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</si>
  <si>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</si>
  <si>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</si>
  <si>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</si>
  <si>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</si>
  <si>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</si>
  <si>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</si>
  <si>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</si>
  <si>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</si>
  <si>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</si>
  <si>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</si>
  <si>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</si>
  <si>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</si>
  <si>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</si>
  <si>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</si>
  <si>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</si>
  <si>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</si>
  <si>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</si>
  <si>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</si>
  <si>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</si>
  <si>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</si>
  <si>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</si>
  <si>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</si>
  <si>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</si>
  <si>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</si>
  <si>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</si>
  <si>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</si>
  <si>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</si>
  <si>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</si>
  <si>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</si>
  <si>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</si>
  <si>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</si>
  <si>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</si>
  <si>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</si>
  <si>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</si>
  <si>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</si>
  <si>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</si>
  <si>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</si>
  <si>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</si>
  <si>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</si>
  <si>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</si>
  <si>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</si>
  <si>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</si>
  <si>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</si>
  <si>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</si>
  <si>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</si>
  <si>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</si>
  <si>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</si>
  <si>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</si>
  <si>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</si>
  <si>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</si>
  <si>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</si>
  <si>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</si>
  <si>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</si>
  <si>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</si>
  <si>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</si>
  <si>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</si>
  <si>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</si>
  <si>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</si>
  <si>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</si>
  <si>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</si>
  <si>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</si>
  <si>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</si>
  <si>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</si>
  <si>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</si>
  <si>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</si>
  <si>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</si>
  <si>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</si>
  <si>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</si>
  <si>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</si>
  <si>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</si>
  <si>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</si>
  <si>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</si>
  <si>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</si>
  <si>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</si>
  <si>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</si>
  <si>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</si>
  <si>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</si>
  <si>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</si>
  <si>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</si>
  <si>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</si>
  <si>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</si>
  <si>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</si>
  <si>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</si>
  <si>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</si>
  <si>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</si>
  <si>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</si>
  <si>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</si>
  <si>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</si>
  <si>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</si>
  <si>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</si>
  <si>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</si>
  <si>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</si>
  <si>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</si>
  <si>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</si>
  <si>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</si>
  <si>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</si>
  <si>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</si>
  <si>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</si>
  <si>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</si>
  <si>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</si>
  <si>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</si>
  <si>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</si>
  <si>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</si>
  <si>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</si>
  <si>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</si>
  <si>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</si>
  <si>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</si>
  <si>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</si>
  <si>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</si>
  <si>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</si>
  <si>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</si>
  <si>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</si>
  <si>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</si>
  <si>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</si>
  <si>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</si>
  <si>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</si>
  <si>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</si>
  <si>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</si>
  <si>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</si>
  <si>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</si>
  <si>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</si>
  <si>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</si>
  <si>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</si>
  <si>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</si>
  <si>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</si>
  <si>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</si>
  <si>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</si>
  <si>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</si>
  <si>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</si>
  <si>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</si>
  <si>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</si>
  <si>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</si>
  <si>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</si>
  <si>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</si>
  <si>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</si>
  <si>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</si>
  <si>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</si>
  <si>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</si>
  <si>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</si>
  <si>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</si>
  <si>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</si>
  <si>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</si>
  <si>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</si>
  <si>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</si>
  <si>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</si>
  <si>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</si>
  <si>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</si>
  <si>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</si>
  <si>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</si>
  <si>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</si>
  <si>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</si>
  <si>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</si>
  <si>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</si>
  <si>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</si>
  <si>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</si>
  <si>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</si>
  <si>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</si>
  <si>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</si>
  <si>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</si>
  <si>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</si>
  <si>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</si>
  <si>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</si>
  <si>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</si>
  <si>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</si>
  <si>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</si>
  <si>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</si>
  <si>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</si>
  <si>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</si>
  <si>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</si>
  <si>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</si>
  <si>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</si>
  <si>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</si>
  <si>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</si>
  <si>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</si>
  <si>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</si>
  <si>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</si>
  <si>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</si>
  <si>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</si>
  <si>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</si>
  <si>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</si>
  <si>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</si>
  <si>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</si>
  <si>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</si>
  <si>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</si>
  <si>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</si>
  <si>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</si>
  <si>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</si>
  <si>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</si>
  <si>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</si>
  <si>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</si>
  <si>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</si>
  <si>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</si>
  <si>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</si>
  <si>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</si>
  <si>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</si>
  <si>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</si>
  <si>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</si>
  <si>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</si>
  <si>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</si>
  <si>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</si>
  <si>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</si>
  <si>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</si>
  <si>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</si>
  <si>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</si>
  <si>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</si>
  <si>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</si>
  <si>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</si>
  <si>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</si>
  <si>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</si>
  <si>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</si>
  <si>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</si>
  <si>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</si>
  <si>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</si>
  <si>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</si>
  <si>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</si>
  <si>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</si>
  <si>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</si>
  <si>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</si>
  <si>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</si>
  <si>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</si>
  <si>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</si>
  <si>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</si>
  <si>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</si>
  <si>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</si>
  <si>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</si>
  <si>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</si>
  <si>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</si>
  <si>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</si>
  <si>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</si>
  <si>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</si>
  <si>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</si>
  <si>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</si>
  <si>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</si>
  <si>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</si>
  <si>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</si>
  <si>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</si>
  <si>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</si>
  <si>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</si>
  <si>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</si>
  <si>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</si>
  <si>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</si>
  <si>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</si>
  <si>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</si>
  <si>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</si>
  <si>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</si>
  <si>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</si>
  <si>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</si>
  <si>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</si>
  <si>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</si>
  <si>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</si>
  <si>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</si>
  <si>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</si>
  <si>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</si>
  <si>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</si>
  <si>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</si>
  <si>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</si>
  <si>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</si>
  <si>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</si>
  <si>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</si>
  <si>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</si>
  <si>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</si>
  <si>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</si>
  <si>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</si>
  <si>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</si>
  <si>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</si>
  <si>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</si>
  <si>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</si>
  <si>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</si>
  <si>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</si>
  <si>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</si>
  <si>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</si>
  <si>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</si>
  <si>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</si>
  <si>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</si>
  <si>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</si>
  <si>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</si>
  <si>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</si>
  <si>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</si>
  <si>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</si>
  <si>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</si>
  <si>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</si>
  <si>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</si>
  <si>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</si>
  <si>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</si>
  <si>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</si>
  <si>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</si>
  <si>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</si>
  <si>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</si>
  <si>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</si>
  <si>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</si>
  <si>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</si>
  <si>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</si>
  <si>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</si>
  <si>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</si>
  <si>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</si>
  <si>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</si>
  <si>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</si>
  <si>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</si>
  <si>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</si>
  <si>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</si>
  <si>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</si>
  <si>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</si>
  <si>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</si>
  <si>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</si>
  <si>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</si>
  <si>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</si>
  <si>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</si>
  <si>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</si>
  <si>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</si>
  <si>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</si>
  <si>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</si>
  <si>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</si>
  <si>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</si>
  <si>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</si>
  <si>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</si>
  <si>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</si>
  <si>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</si>
  <si>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</si>
  <si>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</si>
  <si>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</si>
  <si>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</si>
  <si>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</si>
  <si>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</si>
  <si>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</si>
  <si>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</si>
  <si>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</si>
  <si>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</si>
  <si>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</si>
  <si>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</si>
  <si>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</si>
  <si>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</si>
  <si>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</si>
  <si>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</si>
  <si>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</si>
  <si>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</si>
  <si>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</si>
  <si>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</si>
  <si>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</si>
  <si>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</si>
  <si>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</si>
  <si>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</si>
  <si>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</si>
  <si>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</si>
  <si>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</si>
  <si>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</si>
  <si>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</si>
  <si>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</si>
  <si>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</si>
  <si>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</si>
  <si>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</si>
  <si>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</si>
  <si>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</si>
  <si>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</si>
  <si>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</si>
  <si>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</si>
  <si>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</si>
  <si>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</si>
  <si>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</si>
  <si>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</si>
  <si>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</si>
  <si>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</si>
  <si>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</si>
  <si>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</si>
  <si>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</si>
  <si>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</si>
  <si>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</si>
  <si>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</si>
  <si>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</si>
  <si>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</si>
  <si>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</si>
  <si>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</si>
  <si>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</si>
  <si>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</si>
  <si>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</si>
  <si>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</si>
  <si>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</si>
  <si>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</si>
  <si>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</si>
  <si>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</si>
  <si>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</si>
  <si>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</si>
  <si>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</si>
  <si>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</si>
  <si>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</si>
  <si>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</si>
  <si>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</si>
  <si>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</si>
  <si>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</si>
  <si>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</si>
  <si>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</si>
  <si>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</si>
  <si>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</si>
  <si>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</si>
  <si>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</si>
  <si>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</si>
  <si>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</si>
  <si>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</si>
  <si>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</si>
  <si>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</si>
  <si>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</si>
  <si>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</si>
  <si>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</si>
  <si>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</si>
  <si>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</si>
  <si>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</si>
  <si>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</si>
  <si>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</si>
  <si>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</si>
  <si>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</si>
  <si>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</si>
  <si>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</si>
  <si>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</si>
  <si>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</si>
  <si>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</si>
  <si>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</si>
  <si>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</si>
  <si>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</si>
  <si>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</si>
  <si>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</si>
  <si>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</si>
  <si>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</si>
  <si>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</si>
  <si>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</si>
  <si>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</si>
  <si>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</si>
  <si>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</si>
  <si>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</si>
  <si>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</si>
  <si>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</si>
  <si>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</si>
  <si>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</si>
  <si>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</si>
  <si>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</si>
  <si>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</si>
  <si>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</si>
  <si>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</si>
  <si>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</si>
  <si>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</si>
  <si>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</si>
  <si>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</si>
  <si>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</si>
  <si>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</si>
  <si>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</si>
  <si>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</si>
  <si>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</si>
  <si>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</si>
  <si>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</si>
  <si>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</si>
  <si>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</si>
  <si>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</si>
  <si>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</si>
  <si>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</si>
  <si>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</si>
  <si>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</si>
  <si>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</si>
  <si>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</si>
  <si>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</si>
  <si>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</si>
  <si>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</si>
  <si>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</si>
  <si>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</si>
  <si>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</si>
  <si>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</si>
  <si>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</si>
  <si>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</si>
  <si>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</si>
  <si>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</si>
  <si>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</si>
  <si>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</si>
  <si>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</si>
  <si>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</si>
  <si>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</si>
  <si>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</si>
  <si>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</si>
  <si>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</si>
  <si>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</si>
  <si>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</si>
  <si>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</si>
  <si>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</si>
  <si>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</si>
  <si>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</si>
  <si>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</si>
  <si>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</si>
  <si>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</si>
  <si>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</si>
  <si>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</si>
  <si>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</si>
  <si>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</si>
  <si>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</si>
  <si>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</si>
  <si>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</si>
  <si>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</si>
  <si>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</si>
  <si>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</si>
  <si>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</si>
  <si>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</si>
  <si>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</si>
  <si>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</si>
  <si>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</si>
  <si>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</si>
  <si>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</si>
  <si>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</si>
  <si>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</si>
  <si>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</si>
  <si>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</si>
  <si>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</si>
  <si>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</si>
  <si>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</si>
  <si>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</si>
  <si>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</si>
  <si>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</si>
  <si>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</si>
  <si>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</si>
  <si>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</si>
  <si>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</si>
  <si>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</si>
  <si>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</si>
  <si>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</si>
  <si>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</si>
  <si>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</si>
  <si>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</si>
  <si>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</si>
  <si>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</si>
  <si>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</si>
  <si>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</si>
  <si>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</si>
  <si>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</si>
  <si>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</si>
  <si>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</si>
  <si>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</si>
  <si>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</si>
  <si>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</si>
  <si>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</si>
  <si>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</si>
  <si>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</si>
  <si>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</si>
  <si>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</si>
  <si>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</si>
  <si>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</si>
  <si>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</si>
  <si>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</si>
  <si>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</si>
  <si>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</si>
  <si>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</si>
  <si>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</si>
  <si>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</si>
  <si>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</si>
  <si>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</si>
  <si>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</si>
  <si>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</si>
  <si>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</si>
  <si>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</si>
  <si>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</si>
  <si>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</si>
  <si>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</si>
  <si>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</si>
  <si>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</si>
  <si>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</si>
  <si>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</si>
  <si>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</si>
  <si>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</si>
  <si>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</si>
  <si>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</si>
  <si>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</si>
  <si>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</si>
  <si>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</si>
  <si>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</si>
  <si>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</si>
  <si>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</si>
  <si>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</si>
  <si>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</si>
  <si>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</si>
  <si>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</si>
  <si>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</si>
  <si>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</si>
  <si>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</si>
  <si>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</si>
  <si>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</si>
  <si>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</si>
  <si>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</si>
  <si>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</si>
  <si>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</si>
  <si>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</si>
  <si>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</si>
  <si>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</si>
  <si>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</si>
  <si>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</si>
  <si>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</si>
  <si>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</si>
  <si>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</si>
  <si>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</si>
  <si>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</si>
  <si>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</si>
  <si>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</si>
  <si>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</si>
  <si>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</si>
  <si>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</si>
  <si>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</si>
  <si>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</si>
  <si>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</si>
  <si>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</si>
  <si>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</si>
  <si>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</si>
  <si>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</si>
  <si>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</si>
  <si>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</si>
  <si>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</si>
  <si>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</si>
  <si>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</si>
  <si>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</si>
  <si>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</si>
  <si>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</si>
  <si>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</si>
  <si>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</si>
  <si>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</si>
  <si>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</si>
  <si>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</si>
  <si>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</si>
  <si>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</si>
  <si>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</si>
  <si>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</si>
  <si>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</si>
  <si>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</si>
  <si>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</si>
  <si>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</si>
  <si>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</si>
  <si>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</si>
  <si>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</si>
  <si>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</si>
  <si>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</si>
  <si>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</si>
  <si>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</si>
  <si>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</si>
  <si>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</si>
  <si>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</si>
  <si>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</si>
  <si>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</si>
  <si>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</si>
  <si>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</si>
  <si>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</si>
  <si>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</si>
  <si>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</si>
  <si>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</si>
  <si>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</si>
  <si>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</si>
  <si>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</si>
  <si>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</si>
  <si>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</si>
  <si>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</si>
  <si>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</si>
  <si>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</si>
  <si>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</si>
  <si>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</si>
  <si>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</si>
  <si>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</si>
  <si>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</si>
  <si>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</si>
  <si>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</si>
  <si>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</si>
  <si>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</si>
  <si>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</si>
  <si>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</si>
  <si>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</si>
  <si>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</si>
  <si>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</si>
  <si>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</si>
  <si>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</si>
  <si>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</si>
  <si>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</si>
  <si>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</si>
  <si>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</si>
  <si>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</si>
  <si>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</si>
  <si>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</si>
  <si>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</si>
  <si>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</si>
  <si>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</si>
  <si>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</si>
  <si>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</si>
  <si>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</si>
  <si>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</si>
  <si>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</si>
  <si>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</si>
  <si>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</si>
  <si>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</si>
  <si>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</si>
  <si>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</si>
  <si>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</si>
  <si>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</si>
  <si>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</si>
  <si>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</si>
  <si>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</si>
  <si>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</si>
  <si>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</si>
  <si>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</si>
  <si>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</si>
  <si>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</si>
  <si>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</si>
  <si>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</si>
  <si>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</si>
  <si>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</si>
  <si>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</si>
  <si>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</si>
  <si>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</si>
  <si>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</si>
  <si>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</si>
  <si>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</si>
  <si>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</si>
  <si>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</si>
  <si>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</si>
  <si>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</si>
  <si>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</si>
  <si>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</si>
  <si>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</si>
  <si>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</si>
  <si>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</si>
  <si>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</si>
  <si>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</si>
  <si>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</si>
  <si>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</si>
  <si>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</si>
  <si>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</si>
  <si>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</si>
  <si>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</si>
  <si>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</si>
  <si>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</si>
  <si>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</si>
  <si>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</si>
  <si>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</si>
  <si>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</si>
  <si>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</si>
  <si>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</si>
  <si>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</si>
  <si>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</si>
  <si>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</si>
  <si>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</si>
  <si>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</si>
  <si>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</si>
  <si>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</si>
  <si>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</si>
  <si>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</si>
  <si>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</si>
  <si>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</si>
  <si>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</si>
  <si>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</si>
  <si>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</si>
  <si>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</si>
  <si>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</si>
  <si>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</si>
  <si>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</si>
  <si>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</si>
  <si>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</si>
  <si>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</si>
  <si>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</si>
  <si>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</si>
  <si>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</si>
  <si>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</si>
  <si>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</si>
  <si>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</si>
  <si>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</si>
  <si>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</si>
  <si>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</si>
  <si>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</si>
  <si>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</si>
  <si>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</si>
  <si>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</si>
  <si>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</si>
  <si>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</si>
  <si>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</si>
  <si>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</si>
  <si>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</si>
  <si>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</si>
  <si>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</si>
  <si>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</si>
  <si>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</si>
  <si>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</si>
  <si>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</si>
  <si>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</si>
  <si>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</si>
  <si>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</si>
  <si>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</si>
  <si>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</si>
  <si>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</si>
  <si>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</si>
  <si>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</si>
  <si>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</si>
  <si>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</si>
  <si>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</si>
  <si>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</si>
  <si>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</si>
  <si>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</si>
  <si>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</si>
  <si>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</si>
  <si>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</si>
  <si>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</si>
  <si>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</si>
  <si>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</si>
  <si>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</si>
  <si>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</si>
  <si>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</si>
  <si>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</si>
  <si>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</si>
  <si>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</si>
  <si>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</si>
  <si>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</si>
  <si>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</si>
  <si>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</si>
  <si>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</si>
  <si>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</si>
  <si>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</si>
  <si>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</si>
  <si>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</si>
  <si>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</si>
  <si>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</si>
  <si>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</si>
  <si>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</si>
  <si>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</si>
  <si>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</si>
  <si>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</si>
  <si>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</si>
  <si>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</si>
  <si>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</si>
  <si>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</si>
  <si>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</si>
  <si>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</si>
  <si>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</si>
  <si>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</si>
  <si>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</si>
  <si>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</si>
  <si>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</si>
  <si>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</si>
  <si>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</si>
  <si>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</si>
  <si>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</si>
  <si>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</si>
  <si>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</si>
  <si>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</si>
  <si>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</si>
  <si>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</si>
  <si>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</si>
  <si>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</si>
  <si>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</si>
  <si>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</si>
  <si>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</si>
  <si>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</si>
  <si>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</si>
  <si>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</si>
  <si>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</si>
  <si>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</si>
  <si>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</si>
  <si>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</si>
  <si>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</si>
  <si>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</si>
  <si>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</si>
  <si>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</si>
  <si>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</si>
  <si>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</si>
  <si>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</si>
  <si>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</si>
  <si>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</si>
  <si>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</si>
  <si>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</si>
  <si>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</si>
  <si>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</si>
  <si>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</si>
  <si>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</si>
  <si>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</si>
  <si>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</si>
  <si>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</si>
  <si>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</si>
  <si>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</si>
  <si>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</si>
  <si>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</si>
  <si>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</si>
  <si>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</si>
  <si>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</si>
  <si>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</si>
  <si>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</si>
  <si>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</si>
  <si>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</si>
  <si>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</si>
  <si>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</si>
  <si>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</si>
  <si>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</si>
  <si>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</si>
  <si>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</si>
  <si>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</si>
  <si>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</si>
  <si>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</si>
  <si>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</si>
  <si>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</si>
  <si>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</si>
  <si>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</si>
  <si>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</si>
  <si>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</si>
  <si>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</si>
  <si>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</si>
  <si>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</si>
  <si>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</si>
  <si>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</si>
  <si>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</si>
  <si>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</si>
  <si>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</si>
  <si>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</si>
  <si>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</si>
  <si>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</si>
  <si>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</si>
  <si>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</si>
  <si>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</si>
  <si>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</si>
  <si>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</si>
  <si>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</si>
  <si>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</si>
  <si>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</si>
  <si>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</si>
  <si>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</si>
  <si>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</si>
  <si>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</si>
  <si>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</si>
  <si>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</si>
  <si>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</si>
  <si>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</si>
  <si>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</si>
  <si>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</si>
  <si>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</si>
  <si>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</si>
  <si>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</si>
  <si>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</si>
  <si>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</si>
  <si>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</si>
  <si>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</si>
  <si>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</si>
  <si>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</si>
  <si>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</si>
  <si>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</si>
  <si>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</si>
  <si>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</si>
  <si>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</si>
  <si>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</si>
  <si>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</si>
  <si>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</si>
  <si>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</si>
  <si>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</si>
  <si>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</si>
  <si>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</si>
  <si>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</si>
  <si>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</si>
  <si>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</si>
  <si>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</si>
  <si>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</si>
  <si>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</si>
  <si>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</si>
  <si>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</si>
  <si>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</si>
  <si>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</si>
  <si>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</si>
  <si>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</si>
  <si>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</si>
  <si>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</si>
  <si>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</si>
  <si>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</si>
  <si>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</si>
  <si>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</si>
  <si>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</si>
  <si>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</si>
  <si>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</si>
  <si>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</si>
  <si>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</si>
  <si>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</si>
  <si>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</si>
  <si>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</si>
  <si>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</si>
  <si>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</si>
  <si>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</si>
  <si>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</si>
  <si>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</si>
  <si>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</si>
  <si>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</si>
  <si>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</si>
  <si>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</si>
  <si>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</si>
  <si>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</si>
  <si>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</si>
  <si>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</si>
  <si>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</si>
  <si>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</si>
  <si>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</si>
  <si>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</si>
  <si>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</si>
  <si>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</si>
  <si>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</si>
  <si>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</si>
  <si>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</si>
  <si>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</si>
  <si>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</si>
  <si>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</si>
  <si>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</si>
  <si>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</si>
  <si>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</si>
  <si>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</si>
  <si>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</si>
  <si>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</si>
  <si>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</si>
  <si>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</si>
  <si>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</si>
  <si>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</si>
  <si>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</si>
  <si>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</si>
  <si>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</si>
  <si>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</si>
  <si>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</si>
  <si>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</si>
  <si>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</si>
  <si>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</si>
  <si>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</si>
  <si>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</si>
  <si>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</si>
  <si>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</si>
  <si>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</si>
  <si>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</si>
  <si>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</si>
  <si>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</si>
  <si>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</si>
  <si>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</si>
  <si>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</si>
  <si>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</si>
  <si>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</si>
  <si>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</si>
  <si>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</si>
  <si>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</si>
  <si>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</si>
  <si>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</si>
  <si>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</si>
  <si>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</si>
  <si>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</si>
  <si>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</si>
  <si>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</si>
  <si>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</si>
  <si>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</si>
  <si>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</si>
  <si>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</si>
  <si>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</si>
  <si>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</si>
  <si>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</si>
  <si>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</si>
  <si>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</si>
  <si>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</si>
  <si>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</si>
  <si>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</si>
  <si>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</si>
  <si>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</si>
  <si>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</si>
  <si>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</si>
  <si>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</si>
  <si>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</si>
  <si>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</si>
  <si>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</si>
  <si>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</si>
  <si>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</si>
  <si>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</si>
  <si>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</si>
  <si>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</si>
  <si>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</si>
  <si>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</si>
  <si>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</si>
  <si>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</si>
  <si>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</si>
  <si>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</si>
  <si>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</si>
  <si>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</si>
  <si>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</si>
  <si>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</si>
  <si>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</si>
  <si>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</si>
  <si>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</si>
  <si>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</si>
  <si>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</si>
  <si>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</si>
  <si>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</si>
  <si>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</si>
  <si>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</si>
  <si>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</si>
  <si>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</si>
  <si>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</si>
  <si>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</si>
  <si>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</si>
  <si>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</si>
  <si>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</si>
  <si>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</si>
  <si>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</si>
  <si>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</si>
  <si>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</si>
  <si>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</si>
  <si>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</si>
  <si>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</si>
  <si>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</si>
  <si>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</si>
  <si>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</si>
  <si>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</si>
  <si>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</si>
  <si>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</si>
  <si>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</si>
  <si>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</si>
  <si>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</si>
  <si>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</si>
  <si>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</si>
  <si>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</si>
  <si>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</si>
  <si>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</si>
  <si>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</si>
  <si>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</si>
  <si>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</si>
  <si>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</si>
  <si>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</si>
  <si>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</si>
  <si>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</si>
  <si>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</si>
  <si>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</si>
  <si>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</si>
  <si>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</si>
  <si>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</si>
  <si>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</si>
  <si>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</si>
  <si>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</si>
  <si>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</si>
  <si>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</si>
  <si>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</si>
  <si>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</si>
  <si>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</si>
  <si>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</si>
  <si>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</si>
  <si>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</si>
  <si>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</si>
  <si>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</si>
  <si>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</si>
  <si>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</si>
  <si>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</si>
  <si>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</si>
  <si>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</si>
  <si>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</si>
  <si>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</si>
  <si>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</si>
  <si>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</si>
  <si>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</si>
  <si>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</si>
  <si>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</si>
  <si>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</si>
  <si>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</si>
  <si>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</si>
  <si>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</si>
  <si>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</si>
  <si>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</si>
  <si>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</si>
  <si>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</si>
  <si>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</si>
  <si>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</si>
  <si>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</si>
  <si>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</si>
  <si>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</si>
  <si>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</si>
  <si>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</si>
  <si>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</si>
  <si>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</si>
  <si>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</si>
  <si>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</si>
  <si>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</si>
  <si>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</si>
  <si>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</si>
  <si>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</si>
  <si>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</si>
  <si>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</si>
  <si>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</si>
  <si>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</si>
  <si>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</si>
  <si>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</si>
  <si>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</si>
  <si>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</si>
  <si>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</si>
  <si>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</si>
  <si>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</si>
  <si>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</si>
  <si>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</si>
  <si>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</si>
  <si>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</si>
  <si>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</si>
  <si>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</si>
  <si>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</si>
  <si>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</si>
  <si>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</si>
  <si>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</si>
  <si>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</si>
  <si>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</si>
  <si>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</si>
  <si>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</si>
  <si>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</si>
  <si>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</si>
  <si>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</si>
  <si>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</si>
  <si>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</si>
  <si>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</si>
  <si>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</si>
  <si>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</si>
  <si>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</si>
  <si>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</si>
  <si>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</si>
  <si>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</si>
  <si>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</si>
  <si>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</si>
  <si>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</si>
  <si>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</si>
  <si>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</si>
  <si>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</si>
  <si>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</si>
  <si>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</si>
  <si>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</si>
  <si>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</si>
  <si>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</si>
  <si>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</si>
  <si>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</si>
  <si>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</si>
  <si>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</si>
  <si>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</si>
  <si>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</si>
  <si>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</si>
  <si>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</si>
  <si>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</si>
  <si>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</si>
  <si>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</si>
  <si>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</si>
  <si>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</si>
  <si>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</si>
  <si>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</si>
  <si>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</si>
  <si>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</si>
  <si>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</si>
  <si>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</si>
  <si>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</si>
  <si>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</si>
  <si>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</si>
  <si>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</si>
  <si>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</si>
  <si>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</si>
  <si>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</si>
  <si>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</si>
  <si>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</si>
  <si>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</si>
  <si>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</si>
  <si>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</si>
  <si>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</si>
  <si>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</si>
  <si>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</si>
  <si>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</si>
  <si>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</si>
  <si>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</si>
  <si>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</si>
  <si>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</si>
  <si>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</si>
  <si>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</si>
  <si>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</si>
  <si>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</si>
  <si>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</si>
  <si>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</si>
  <si>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</si>
  <si>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</si>
  <si>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</si>
  <si>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</si>
  <si>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</si>
  <si>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</si>
  <si>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</si>
  <si>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</si>
  <si>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</si>
  <si>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</si>
  <si>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</si>
  <si>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</si>
  <si>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</si>
  <si>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</si>
  <si>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</si>
  <si>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</si>
  <si>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</si>
  <si>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</si>
  <si>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</si>
  <si>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</si>
  <si>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</si>
  <si>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</si>
  <si>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</si>
  <si>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</si>
  <si>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</si>
  <si>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</si>
  <si>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</si>
  <si>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</si>
  <si>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</si>
  <si>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</si>
  <si>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</si>
  <si>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</si>
  <si>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</si>
  <si>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</si>
  <si>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</si>
  <si>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</si>
  <si>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</si>
  <si>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</si>
  <si>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</si>
  <si>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</si>
  <si>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</si>
  <si>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</si>
  <si>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</si>
  <si>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</si>
  <si>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</si>
  <si>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</si>
  <si>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</si>
  <si>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</si>
  <si>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</si>
  <si>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</si>
  <si>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</si>
  <si>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</si>
  <si>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</si>
  <si>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</si>
  <si>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</si>
  <si>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</si>
  <si>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</si>
  <si>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</si>
  <si>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</si>
  <si>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</si>
  <si>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</si>
  <si>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</si>
  <si>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</si>
  <si>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</si>
  <si>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</si>
  <si>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</si>
  <si>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</si>
  <si>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</si>
  <si>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</si>
  <si>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</si>
  <si>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</si>
  <si>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</si>
  <si>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</si>
  <si>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</si>
  <si>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</si>
  <si>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</si>
  <si>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</si>
  <si>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</si>
  <si>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</si>
  <si>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</si>
  <si>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</si>
  <si>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</si>
  <si>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</si>
  <si>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</si>
  <si>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</si>
  <si>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</si>
  <si>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</si>
  <si>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</si>
  <si>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</si>
  <si>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</si>
  <si>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</si>
  <si>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</si>
  <si>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</si>
  <si>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</si>
  <si>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</si>
  <si>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</si>
  <si>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</si>
  <si>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</si>
  <si>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</si>
  <si>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</si>
  <si>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</si>
  <si>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</si>
  <si>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</si>
  <si>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</si>
  <si>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</si>
  <si>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</si>
  <si>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</si>
  <si>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</si>
  <si>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</si>
  <si>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</si>
  <si>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</si>
  <si>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</si>
  <si>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</si>
  <si>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</si>
  <si>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</si>
  <si>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</si>
  <si>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</si>
  <si>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</si>
  <si>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</si>
  <si>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</si>
  <si>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</si>
  <si>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</si>
  <si>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</si>
  <si>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</si>
  <si>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</si>
  <si>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</si>
  <si>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</si>
  <si>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</si>
  <si>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</si>
  <si>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</si>
  <si>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</si>
  <si>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</si>
  <si>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</si>
  <si>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</si>
  <si>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</si>
  <si>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</si>
  <si>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</si>
  <si>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</si>
  <si>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</si>
  <si>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</si>
  <si>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</si>
  <si>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</si>
  <si>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</si>
  <si>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</si>
  <si>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</si>
  <si>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</si>
  <si>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</si>
  <si>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</si>
  <si>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</si>
  <si>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</si>
  <si>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</si>
  <si>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</si>
  <si>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</si>
  <si>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</si>
  <si>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</si>
  <si>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</si>
  <si>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</si>
  <si>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</si>
  <si>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</si>
  <si>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</si>
  <si>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</si>
  <si>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</si>
  <si>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</si>
  <si>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</si>
  <si>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</si>
  <si>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</si>
  <si>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</si>
  <si>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</si>
  <si>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</si>
  <si>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</si>
  <si>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</si>
  <si>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</si>
  <si>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</si>
  <si>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</si>
  <si>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</si>
  <si>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</si>
  <si>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</si>
  <si>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</si>
  <si>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</si>
  <si>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</si>
  <si>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</si>
  <si>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</si>
  <si>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</si>
  <si>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</si>
  <si>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</si>
  <si>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</si>
  <si>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</si>
  <si>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</si>
  <si>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</si>
  <si>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</si>
  <si>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</si>
  <si>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</si>
  <si>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</si>
  <si>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</si>
  <si>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</si>
  <si>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</si>
  <si>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</si>
  <si>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</si>
  <si>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</si>
  <si>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</si>
  <si>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</si>
  <si>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</si>
  <si>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</si>
  <si>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</si>
  <si>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</si>
  <si>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</si>
  <si>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</si>
  <si>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</si>
  <si>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</si>
  <si>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</si>
  <si>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</si>
  <si>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</si>
  <si>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</si>
  <si>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</si>
  <si>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</si>
  <si>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</si>
  <si>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</si>
  <si>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</si>
  <si>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</si>
  <si>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</si>
  <si>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</si>
  <si>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</si>
  <si>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</si>
  <si>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</si>
  <si>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</si>
  <si>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</si>
  <si>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</si>
  <si>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</si>
  <si>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</si>
  <si>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</si>
  <si>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</si>
  <si>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</si>
  <si>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</si>
  <si>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</si>
  <si>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</si>
  <si>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</si>
  <si>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</si>
  <si>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</si>
  <si>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</si>
  <si>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</si>
  <si>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</si>
  <si>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</si>
  <si>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</si>
  <si>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</si>
  <si>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</si>
  <si>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</si>
  <si>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</si>
  <si>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</si>
  <si>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</si>
  <si>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</si>
  <si>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</si>
  <si>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</si>
  <si>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</si>
  <si>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</si>
  <si>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</si>
  <si>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</si>
  <si>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</si>
  <si>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</si>
  <si>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</si>
  <si>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</si>
  <si>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</si>
  <si>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</si>
  <si>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</si>
  <si>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</si>
  <si>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</si>
  <si>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</si>
  <si>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</si>
  <si>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</si>
  <si>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</si>
  <si>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</si>
  <si>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</si>
  <si>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</si>
  <si>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</si>
  <si>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</si>
  <si>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</si>
  <si>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</si>
  <si>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</si>
  <si>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</si>
  <si>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</si>
  <si>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</si>
  <si>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</si>
  <si>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</si>
  <si>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</si>
  <si>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</si>
  <si>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</si>
  <si>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</si>
  <si>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</si>
  <si>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</si>
  <si>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</si>
  <si>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</si>
  <si>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</si>
  <si>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</si>
  <si>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</si>
  <si>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</si>
  <si>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</si>
  <si>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</si>
  <si>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</si>
  <si>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</si>
  <si>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</si>
  <si>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</si>
  <si>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</si>
  <si>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</si>
  <si>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</si>
  <si>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</si>
  <si>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</si>
  <si>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</si>
  <si>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</si>
  <si>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</si>
  <si>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</si>
  <si>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</si>
  <si>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</si>
  <si>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</si>
  <si>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</si>
  <si>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</si>
  <si>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</si>
  <si>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</si>
  <si>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</si>
  <si>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</si>
  <si>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</si>
  <si>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</si>
  <si>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</si>
  <si>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</si>
  <si>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</si>
  <si>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</si>
  <si>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</si>
  <si>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</si>
  <si>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</si>
  <si>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</si>
  <si>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</si>
  <si>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</si>
  <si>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</si>
  <si>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</si>
  <si>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</si>
  <si>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</si>
  <si>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</si>
  <si>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</si>
  <si>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</si>
  <si>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</si>
  <si>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</si>
  <si>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</si>
  <si>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</si>
  <si>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</si>
  <si>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</si>
  <si>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</si>
  <si>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</si>
  <si>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</si>
  <si>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</si>
  <si>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</si>
  <si>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</si>
  <si>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</si>
  <si>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</si>
  <si>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</si>
  <si>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</si>
  <si>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</si>
  <si>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</si>
  <si>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</si>
  <si>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</si>
  <si>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</si>
  <si>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</si>
  <si>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</si>
  <si>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</si>
  <si>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</si>
  <si>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</si>
  <si>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</si>
  <si>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</si>
  <si>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</si>
  <si>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</si>
  <si>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</si>
  <si>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</si>
  <si>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</si>
  <si>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</si>
  <si>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</si>
  <si>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</si>
  <si>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</si>
  <si>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</si>
  <si>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</si>
  <si>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</si>
  <si>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</si>
  <si>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</si>
  <si>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</si>
  <si>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</si>
  <si>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</si>
  <si>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</si>
  <si>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</si>
  <si>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</si>
  <si>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</si>
  <si>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</si>
  <si>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</si>
  <si>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</si>
  <si>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</si>
  <si>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</si>
  <si>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</si>
  <si>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</si>
  <si>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</si>
  <si>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</si>
  <si>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</si>
  <si>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</si>
  <si>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</si>
  <si>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</si>
  <si>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</si>
  <si>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</si>
  <si>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</si>
  <si>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</si>
  <si>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</si>
  <si>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</si>
  <si>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</si>
  <si>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</si>
  <si>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</si>
  <si>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</si>
  <si>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</si>
  <si>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</si>
  <si>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</si>
  <si>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</si>
  <si>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</si>
  <si>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</si>
  <si>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</si>
  <si>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</si>
  <si>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</si>
  <si>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</si>
  <si>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</si>
  <si>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</si>
  <si>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</si>
  <si>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</si>
  <si>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</si>
  <si>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</si>
  <si>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</si>
  <si>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</si>
  <si>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</si>
  <si>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</si>
  <si>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</si>
  <si>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</si>
  <si>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</si>
  <si>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</si>
  <si>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</si>
  <si>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</si>
  <si>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</si>
  <si>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</si>
  <si>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</si>
  <si>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</si>
  <si>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</si>
  <si>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</si>
  <si>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</si>
  <si>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</si>
  <si>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</si>
  <si>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</si>
  <si>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</si>
  <si>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</si>
  <si>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</si>
  <si>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</si>
  <si>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</si>
  <si>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</si>
  <si>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</si>
  <si>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</si>
  <si>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</si>
  <si>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</si>
  <si>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</si>
  <si>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</si>
  <si>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</si>
  <si>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</si>
  <si>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</si>
  <si>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</si>
  <si>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</si>
  <si>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</si>
  <si>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</si>
  <si>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</si>
  <si>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</si>
  <si>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</si>
  <si>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</si>
  <si>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</si>
  <si>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</si>
  <si>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</si>
  <si>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</si>
  <si>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</si>
  <si>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</si>
  <si>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</si>
  <si>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</si>
  <si>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</si>
  <si>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</si>
  <si>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</si>
  <si>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</si>
  <si>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</si>
  <si>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</si>
  <si>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</si>
  <si>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</si>
  <si>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</si>
  <si>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</si>
  <si>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</si>
  <si>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</si>
  <si>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</si>
  <si>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</si>
  <si>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</si>
  <si>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</si>
  <si>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</si>
  <si>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</si>
  <si>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</si>
  <si>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</si>
  <si>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</si>
  <si>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</si>
  <si>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</si>
  <si>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</si>
  <si>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</si>
  <si>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</si>
  <si>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</si>
  <si>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</si>
  <si>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</si>
  <si>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</si>
  <si>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</si>
  <si>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</si>
  <si>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</si>
  <si>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</si>
  <si>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</si>
  <si>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</si>
  <si>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</si>
  <si>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</si>
  <si>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</si>
  <si>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</si>
  <si>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</si>
  <si>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</si>
  <si>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</si>
  <si>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</si>
  <si>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</si>
  <si>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</si>
  <si>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</si>
  <si>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</si>
  <si>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</si>
  <si>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</si>
  <si>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</si>
  <si>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</si>
  <si>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</si>
  <si>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</si>
  <si>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</si>
  <si>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</si>
  <si>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</si>
  <si>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</si>
  <si>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</si>
  <si>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</si>
  <si>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</si>
  <si>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</si>
  <si>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</si>
  <si>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</si>
  <si>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</si>
  <si>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</si>
  <si>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</si>
  <si>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</si>
  <si>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</si>
  <si>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</si>
  <si>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</si>
  <si>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</si>
  <si>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</si>
  <si>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</si>
  <si>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</si>
  <si>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</si>
  <si>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</si>
  <si>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</si>
  <si>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</si>
  <si>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</si>
  <si>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</si>
  <si>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</si>
  <si>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</si>
  <si>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</si>
  <si>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</si>
  <si>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</si>
  <si>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</si>
  <si>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</si>
  <si>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</si>
  <si>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</si>
  <si>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</si>
  <si>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</si>
  <si>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</si>
  <si>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</si>
  <si>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</si>
  <si>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</si>
  <si>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</si>
  <si>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</si>
  <si>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</si>
  <si>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</si>
  <si>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</si>
  <si>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</si>
  <si>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</si>
  <si>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</si>
  <si>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</si>
  <si>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</si>
  <si>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</si>
  <si>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</si>
  <si>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</si>
  <si>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</si>
  <si>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</si>
  <si>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</si>
  <si>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</si>
  <si>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</si>
  <si>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</si>
  <si>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</si>
  <si>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</si>
  <si>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</si>
  <si>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</si>
  <si>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</si>
  <si>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</si>
  <si>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</si>
  <si>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</si>
  <si>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</si>
  <si>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</si>
  <si>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</si>
  <si>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</si>
  <si>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</si>
  <si>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</si>
  <si>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</si>
  <si>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</si>
  <si>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</si>
  <si>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</si>
  <si>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</si>
  <si>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</si>
  <si>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</si>
  <si>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</si>
  <si>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</si>
  <si>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</si>
  <si>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</si>
  <si>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</si>
  <si>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</si>
  <si>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</si>
  <si>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</si>
  <si>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</si>
  <si>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</si>
  <si>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</si>
  <si>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</si>
  <si>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</si>
  <si>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</si>
  <si>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</si>
  <si>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</si>
  <si>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</si>
  <si>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</si>
  <si>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</si>
  <si>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</si>
  <si>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</si>
  <si>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</si>
  <si>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</si>
  <si>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</si>
  <si>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</si>
  <si>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</si>
  <si>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</si>
  <si>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</si>
  <si>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</si>
  <si>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</si>
  <si>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</si>
  <si>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</si>
  <si>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</si>
  <si>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</si>
  <si>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</si>
  <si>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</si>
  <si>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</si>
  <si>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</si>
  <si>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</si>
  <si>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</si>
  <si>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</si>
  <si>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</si>
  <si>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</si>
  <si>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</si>
  <si>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</si>
  <si>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</si>
  <si>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</si>
  <si>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</si>
  <si>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</si>
  <si>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</si>
  <si>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</si>
  <si>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</si>
  <si>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</si>
  <si>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</si>
  <si>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</si>
  <si>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</si>
  <si>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</si>
  <si>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</si>
  <si>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</si>
  <si>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</si>
  <si>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</si>
  <si>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</si>
  <si>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</si>
  <si>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</si>
  <si>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</si>
  <si>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</si>
  <si>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</si>
  <si>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</si>
  <si>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</si>
  <si>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</si>
  <si>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</si>
  <si>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</si>
  <si>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</si>
  <si>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</si>
  <si>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</si>
  <si>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</si>
  <si>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</si>
  <si>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</si>
  <si>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</si>
  <si>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</si>
  <si>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</si>
  <si>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</si>
  <si>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</si>
  <si>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</si>
  <si>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</si>
  <si>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</si>
  <si>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</si>
  <si>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</si>
  <si>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</si>
  <si>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</si>
  <si>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</si>
  <si>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</si>
  <si>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</si>
  <si>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</si>
  <si>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</si>
  <si>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</si>
  <si>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</si>
  <si>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</si>
  <si>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</si>
  <si>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</si>
  <si>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</si>
  <si>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</si>
  <si>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</si>
  <si>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</si>
  <si>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</si>
  <si>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</si>
  <si>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</si>
  <si>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</si>
  <si>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</si>
  <si>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</si>
  <si>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</si>
  <si>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</si>
  <si>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</si>
  <si>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</si>
  <si>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</si>
  <si>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</si>
  <si>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</si>
  <si>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</si>
  <si>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</si>
  <si>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</si>
  <si>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</si>
  <si>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</si>
  <si>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</si>
  <si>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</si>
  <si>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</si>
  <si>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</si>
  <si>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</si>
  <si>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</si>
  <si>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</si>
  <si>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</si>
  <si>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</si>
  <si>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</si>
  <si>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</si>
  <si>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</si>
  <si>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</si>
  <si>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</si>
  <si>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</si>
  <si>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</si>
  <si>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</si>
  <si>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</si>
  <si>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</si>
  <si>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</si>
  <si>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</si>
  <si>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</si>
  <si>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</si>
  <si>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</si>
  <si>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</si>
  <si>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</si>
  <si>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</si>
  <si>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</si>
  <si>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</si>
  <si>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</si>
  <si>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</si>
  <si>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</si>
  <si>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</si>
  <si>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</si>
  <si>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</si>
  <si>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</si>
  <si>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</si>
  <si>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</si>
  <si>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</si>
  <si>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</si>
  <si>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</si>
  <si>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</si>
  <si>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</si>
  <si>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</si>
  <si>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</si>
  <si>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</si>
  <si>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</si>
  <si>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</si>
  <si>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</si>
  <si>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</si>
  <si>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</si>
  <si>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</si>
  <si>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</si>
  <si>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</si>
  <si>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</si>
  <si>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</si>
  <si>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</si>
  <si>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</si>
  <si>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</si>
  <si>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</si>
  <si>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</si>
  <si>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</si>
  <si>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</si>
  <si>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</si>
  <si>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</si>
  <si>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</si>
  <si>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</si>
  <si>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</si>
  <si>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</si>
  <si>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</si>
  <si>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</si>
  <si>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</si>
  <si>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</si>
  <si>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</si>
  <si>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</si>
  <si>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</si>
  <si>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</si>
  <si>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</si>
  <si>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</si>
  <si>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</si>
  <si>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</si>
  <si>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</si>
  <si>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</si>
  <si>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</si>
  <si>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</si>
  <si>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</si>
  <si>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</si>
  <si>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</si>
  <si>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</si>
  <si>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</si>
  <si>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</si>
  <si>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</si>
  <si>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</si>
  <si>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</si>
  <si>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</si>
  <si>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</si>
  <si>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</si>
  <si>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</si>
  <si>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</si>
  <si>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</si>
  <si>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</si>
  <si>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</si>
  <si>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</si>
  <si>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</si>
  <si>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</si>
  <si>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</si>
  <si>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</si>
  <si>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</si>
  <si>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</si>
  <si>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</si>
  <si>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</si>
  <si>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</si>
  <si>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</si>
  <si>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</si>
  <si>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</si>
  <si>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</si>
  <si>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</si>
  <si>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</si>
  <si>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</si>
  <si>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</si>
  <si>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</si>
  <si>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</si>
  <si>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</si>
  <si>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</si>
  <si>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</si>
  <si>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</si>
  <si>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</si>
  <si>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</si>
  <si>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</si>
  <si>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</si>
  <si>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</si>
  <si>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</si>
  <si>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</si>
  <si>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</si>
  <si>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</si>
  <si>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</si>
  <si>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</si>
  <si>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</si>
  <si>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</si>
  <si>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</si>
  <si>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</si>
  <si>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</si>
  <si>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</si>
  <si>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</si>
  <si>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</si>
  <si>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</si>
  <si>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</si>
  <si>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</si>
  <si>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</si>
  <si>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</si>
  <si>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</si>
  <si>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</si>
  <si>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</si>
  <si>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</si>
  <si>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</si>
  <si>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</si>
  <si>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</si>
  <si>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</si>
  <si>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</si>
  <si>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</si>
  <si>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</si>
  <si>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</si>
  <si>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</si>
  <si>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</si>
  <si>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</si>
  <si>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</si>
  <si>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</si>
  <si>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</si>
  <si>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</si>
  <si>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</si>
  <si>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</si>
  <si>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</si>
  <si>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</si>
  <si>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</si>
  <si>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</si>
  <si>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</si>
  <si>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</si>
  <si>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</si>
  <si>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</si>
  <si>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</si>
  <si>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</si>
  <si>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</si>
  <si>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</si>
  <si>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</si>
  <si>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</si>
  <si>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</si>
  <si>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</si>
  <si>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</si>
  <si>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</si>
  <si>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</si>
  <si>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</si>
  <si>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</si>
  <si>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</si>
  <si>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</si>
  <si>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</si>
  <si>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</si>
  <si>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</si>
  <si>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</si>
  <si>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</si>
  <si>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</si>
  <si>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</si>
  <si>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</si>
  <si>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</si>
  <si>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</si>
  <si>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</si>
  <si>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</si>
  <si>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</si>
  <si>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</si>
  <si>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</si>
  <si>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</si>
  <si>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</si>
  <si>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</si>
  <si>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</si>
  <si>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</si>
  <si>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</si>
  <si>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</si>
  <si>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</si>
  <si>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</si>
  <si>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</si>
  <si>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</si>
  <si>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</si>
  <si>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</si>
  <si>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</si>
  <si>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</si>
  <si>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</si>
  <si>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</si>
  <si>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</si>
  <si>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</si>
  <si>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</si>
  <si>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</si>
  <si>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</si>
  <si>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</si>
  <si>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</si>
  <si>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</si>
  <si>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</si>
  <si>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</si>
  <si>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</si>
  <si>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</si>
  <si>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</si>
  <si>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</si>
  <si>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</si>
  <si>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</si>
  <si>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</si>
  <si>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</si>
  <si>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</si>
  <si>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</si>
  <si>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</si>
  <si>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</si>
  <si>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</si>
  <si>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</si>
  <si>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</si>
  <si>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</si>
  <si>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</si>
  <si>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</si>
  <si>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</si>
  <si>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</si>
  <si>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</si>
  <si>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</si>
  <si>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</si>
  <si>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</si>
  <si>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</si>
  <si>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</si>
  <si>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</si>
  <si>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</si>
  <si>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</si>
  <si>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</si>
  <si>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</si>
  <si>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</si>
  <si>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</si>
  <si>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</si>
  <si>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</si>
  <si>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</si>
  <si>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</si>
  <si>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</si>
  <si>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</si>
  <si>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</si>
  <si>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</si>
  <si>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</si>
  <si>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</si>
  <si>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</si>
  <si>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</si>
  <si>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</si>
  <si>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</si>
  <si>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</si>
  <si>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</si>
  <si>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</si>
  <si>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</si>
  <si>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</si>
  <si>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</si>
  <si>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</si>
  <si>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</si>
  <si>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</si>
  <si>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</si>
  <si>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</si>
  <si>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</si>
  <si>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</si>
  <si>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</si>
  <si>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</si>
  <si>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</si>
  <si>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</si>
  <si>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</si>
  <si>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</si>
  <si>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</si>
  <si>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</si>
  <si>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</si>
  <si>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</si>
  <si>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</si>
  <si>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</si>
  <si>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</si>
  <si>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</si>
  <si>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</si>
  <si>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</si>
  <si>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</si>
  <si>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</si>
  <si>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</si>
  <si>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</si>
  <si>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</si>
  <si>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</si>
  <si>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</si>
  <si>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</si>
  <si>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</si>
  <si>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</si>
  <si>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</si>
  <si>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</si>
  <si>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</si>
  <si>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</si>
  <si>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</si>
  <si>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</si>
  <si>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</si>
  <si>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</si>
  <si>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</si>
  <si>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</si>
  <si>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</si>
  <si>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</si>
  <si>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</si>
  <si>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</si>
  <si>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</si>
  <si>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</si>
  <si>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</si>
  <si>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</si>
  <si>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</si>
  <si>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</si>
  <si>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</si>
  <si>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</si>
  <si>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</si>
  <si>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</si>
  <si>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</si>
  <si>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</si>
  <si>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</si>
  <si>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</si>
  <si>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</si>
  <si>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</si>
  <si>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</si>
  <si>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</si>
  <si>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</si>
  <si>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</si>
  <si>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</si>
  <si>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</si>
  <si>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</si>
  <si>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</si>
  <si>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</si>
  <si>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</si>
  <si>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</si>
  <si>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</si>
  <si>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</si>
  <si>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</si>
  <si>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</si>
  <si>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</si>
  <si>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</si>
  <si>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</si>
  <si>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</si>
  <si>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</si>
  <si>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</si>
  <si>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</si>
  <si>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</si>
  <si>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</si>
  <si>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</si>
  <si>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</si>
  <si>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</si>
  <si>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</si>
  <si>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</si>
  <si>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</si>
  <si>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</si>
  <si>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</si>
  <si>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</si>
  <si>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</si>
  <si>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</si>
  <si>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</si>
  <si>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</si>
  <si>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</si>
  <si>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</si>
  <si>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</si>
  <si>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</si>
  <si>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</si>
  <si>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</si>
  <si>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</si>
  <si>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</si>
  <si>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</si>
  <si>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</si>
  <si>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</si>
  <si>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</si>
  <si>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</si>
  <si>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</si>
  <si>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</si>
  <si>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</si>
  <si>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</si>
  <si>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</si>
  <si>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</si>
  <si>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</si>
  <si>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</si>
  <si>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</si>
  <si>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</si>
  <si>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</si>
  <si>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</si>
  <si>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</si>
  <si>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</si>
  <si>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</si>
  <si>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</si>
  <si>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</si>
  <si>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</si>
  <si>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</si>
  <si>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</si>
  <si>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</si>
  <si>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</si>
  <si>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</si>
  <si>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</si>
  <si>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</si>
  <si>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</si>
  <si>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</si>
  <si>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</si>
  <si>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</si>
  <si>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</si>
  <si>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</si>
  <si>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</si>
  <si>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</si>
  <si>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</si>
  <si>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</si>
  <si>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</si>
  <si>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</si>
  <si>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</si>
  <si>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</si>
  <si>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</si>
  <si>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</si>
  <si>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</si>
  <si>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</si>
  <si>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</si>
  <si>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</si>
  <si>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</si>
  <si>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</si>
  <si>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</si>
  <si>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</si>
  <si>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</si>
  <si>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</si>
  <si>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</si>
  <si>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</si>
  <si>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</si>
  <si>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</si>
  <si>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</si>
  <si>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</si>
  <si>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</si>
  <si>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</si>
  <si>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</si>
  <si>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</si>
  <si>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</si>
  <si>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</si>
  <si>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</si>
  <si>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</si>
  <si>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</si>
  <si>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</si>
  <si>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</si>
  <si>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</si>
  <si>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</si>
  <si>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</si>
  <si>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</si>
  <si>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</si>
  <si>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</si>
  <si>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</si>
  <si>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</si>
  <si>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</si>
  <si>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</si>
  <si>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</si>
  <si>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</si>
  <si>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</si>
  <si>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</si>
  <si>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</si>
  <si>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</si>
  <si>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</si>
  <si>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</si>
  <si>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</si>
  <si>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</si>
  <si>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</si>
  <si>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</si>
  <si>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</si>
  <si>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</si>
  <si>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</si>
  <si>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</si>
  <si>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</si>
  <si>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</si>
  <si>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</si>
  <si>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</si>
  <si>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</si>
  <si>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</si>
  <si>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</si>
  <si>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</si>
  <si>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</si>
  <si>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</si>
  <si>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</si>
  <si>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</si>
  <si>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</si>
  <si>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</si>
  <si>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</si>
  <si>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</si>
  <si>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</si>
  <si>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</si>
  <si>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</si>
  <si>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</si>
  <si>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</si>
  <si>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</si>
  <si>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</si>
  <si>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</si>
  <si>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</si>
  <si>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</si>
  <si>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</si>
  <si>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</si>
  <si>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</si>
  <si>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</si>
  <si>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</si>
  <si>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</si>
  <si>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</si>
  <si>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</si>
  <si>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</si>
  <si>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</si>
  <si>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</si>
  <si>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</si>
  <si>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</si>
  <si>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</si>
  <si>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</si>
  <si>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</si>
  <si>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</si>
  <si>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</si>
  <si>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</si>
  <si>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</si>
  <si>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</si>
  <si>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</si>
  <si>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</si>
  <si>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</si>
  <si>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</si>
  <si>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</si>
  <si>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</si>
  <si>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</si>
  <si>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</si>
  <si>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</si>
  <si>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</si>
  <si>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</si>
  <si>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</si>
  <si>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</si>
  <si>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</si>
  <si>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</si>
  <si>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</si>
  <si>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</si>
  <si>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</si>
  <si>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</si>
  <si>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</si>
  <si>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</si>
  <si>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</si>
  <si>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</si>
  <si>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</si>
  <si>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</si>
  <si>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</si>
  <si>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</si>
  <si>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</si>
  <si>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</si>
  <si>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</si>
  <si>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</si>
  <si>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</si>
  <si>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</si>
  <si>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</si>
  <si>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</si>
  <si>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</si>
  <si>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</si>
  <si>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</si>
  <si>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</si>
  <si>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</si>
  <si>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</si>
  <si>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</si>
  <si>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</si>
  <si>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</si>
  <si>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</si>
  <si>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</si>
  <si>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</si>
  <si>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</si>
  <si>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</si>
  <si>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</si>
  <si>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</si>
  <si>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</si>
  <si>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</si>
  <si>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</si>
  <si>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</si>
  <si>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</si>
  <si>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</si>
  <si>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</si>
  <si>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</si>
  <si>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</si>
  <si>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</si>
  <si>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</si>
  <si>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</si>
  <si>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</si>
  <si>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</si>
  <si>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</si>
  <si>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</si>
  <si>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</si>
  <si>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</si>
  <si>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</si>
  <si>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</si>
  <si>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</si>
  <si>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</si>
  <si>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</si>
  <si>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</si>
  <si>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</si>
  <si>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</si>
  <si>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</si>
  <si>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</si>
  <si>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</si>
  <si>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</si>
  <si>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</si>
  <si>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</si>
  <si>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</si>
  <si>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</si>
  <si>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</si>
  <si>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</si>
  <si>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</si>
  <si>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</si>
  <si>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</si>
  <si>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</si>
  <si>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</si>
  <si>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</si>
  <si>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</si>
  <si>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</si>
  <si>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</si>
  <si>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</si>
  <si>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</si>
  <si>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</si>
  <si>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</si>
  <si>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</si>
  <si>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</si>
  <si>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</si>
  <si>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</si>
  <si>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</si>
  <si>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</si>
  <si>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</si>
  <si>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</si>
  <si>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</si>
  <si>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</si>
  <si>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</si>
  <si>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</si>
  <si>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</si>
  <si>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</si>
  <si>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</si>
  <si>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</si>
  <si>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</si>
  <si>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</si>
  <si>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</si>
  <si>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</si>
  <si>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</si>
  <si>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</si>
  <si>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</si>
  <si>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</si>
  <si>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</si>
  <si>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</si>
  <si>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</si>
  <si>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</si>
  <si>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</si>
  <si>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</si>
  <si>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</si>
  <si>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</si>
  <si>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</si>
  <si>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</si>
  <si>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</si>
  <si>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</si>
  <si>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</si>
  <si>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</si>
  <si>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</si>
  <si>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</si>
  <si>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</si>
  <si>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</si>
  <si>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</si>
  <si>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</si>
  <si>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</si>
  <si>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</si>
  <si>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</si>
  <si>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</si>
  <si>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</si>
  <si>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</si>
  <si>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</si>
  <si>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</si>
  <si>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</si>
  <si>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</si>
  <si>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</si>
  <si>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</si>
  <si>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</si>
  <si>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</si>
  <si>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</si>
  <si>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</si>
  <si>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</si>
  <si>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</si>
  <si>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</si>
  <si>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</si>
  <si>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</si>
  <si>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</si>
  <si>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</si>
  <si>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</si>
  <si>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</si>
  <si>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</si>
  <si>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</si>
  <si>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</si>
  <si>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</si>
  <si>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</si>
  <si>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</si>
  <si>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</si>
  <si>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</si>
  <si>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</si>
  <si>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</si>
  <si>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</si>
  <si>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</si>
  <si>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</si>
  <si>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</si>
  <si>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</si>
  <si>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</si>
  <si>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</si>
  <si>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</si>
  <si>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</si>
  <si>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</si>
  <si>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</si>
  <si>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</si>
  <si>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</si>
  <si>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</si>
  <si>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</si>
  <si>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</si>
  <si>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</si>
  <si>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</si>
  <si>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</si>
  <si>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</si>
  <si>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</si>
  <si>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</si>
  <si>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</si>
  <si>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</si>
  <si>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</si>
  <si>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</si>
  <si>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</si>
  <si>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</si>
  <si>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</si>
  <si>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</si>
  <si>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</si>
  <si>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</si>
  <si>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</si>
  <si>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</si>
  <si>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</si>
  <si>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</si>
  <si>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</si>
  <si>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</si>
  <si>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</si>
  <si>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</si>
  <si>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</si>
  <si>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</si>
  <si>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</si>
  <si>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</si>
  <si>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</si>
  <si>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</si>
  <si>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</si>
  <si>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</si>
  <si>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</si>
  <si>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</si>
  <si>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</si>
  <si>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</si>
  <si>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</si>
  <si>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</si>
  <si>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</si>
  <si>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</si>
  <si>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</si>
  <si>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</si>
  <si>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</si>
  <si>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</si>
  <si>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</si>
  <si>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</si>
  <si>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</si>
  <si>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</si>
  <si>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</si>
  <si>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</si>
  <si>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</si>
  <si>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</si>
  <si>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</si>
  <si>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</si>
  <si>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</si>
  <si>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</si>
  <si>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</si>
  <si>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</si>
  <si>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</si>
  <si>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</si>
  <si>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</si>
  <si>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</si>
  <si>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</si>
  <si>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</si>
  <si>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</si>
  <si>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</si>
  <si>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</si>
  <si>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</si>
  <si>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</si>
  <si>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</si>
  <si>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</si>
  <si>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</si>
  <si>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</si>
  <si>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</si>
  <si>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</si>
  <si>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</si>
  <si>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</si>
  <si>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</si>
  <si>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</si>
  <si>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</si>
  <si>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</si>
  <si>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</si>
  <si>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</si>
  <si>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</si>
  <si>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</si>
  <si>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</si>
  <si>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</si>
  <si>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</si>
  <si>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</si>
  <si>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</si>
  <si>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</si>
  <si>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</si>
  <si>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</si>
  <si>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</si>
  <si>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</si>
  <si>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</si>
  <si>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</si>
  <si>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</si>
  <si>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</si>
  <si>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</si>
  <si>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</si>
  <si>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</si>
  <si>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</si>
  <si>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</si>
  <si>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</si>
  <si>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</si>
  <si>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</si>
  <si>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</si>
  <si>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</si>
  <si>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</si>
  <si>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</si>
  <si>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</si>
  <si>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</si>
  <si>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</si>
  <si>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</si>
  <si>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</si>
  <si>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</si>
  <si>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</si>
  <si>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</si>
  <si>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</si>
  <si>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</si>
  <si>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</si>
  <si>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</si>
  <si>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</si>
  <si>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</si>
  <si>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</si>
  <si>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</si>
  <si>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</si>
  <si>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</si>
  <si>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</si>
  <si>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</si>
  <si>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</si>
  <si>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</si>
  <si>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</si>
  <si>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</si>
  <si>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</si>
  <si>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</si>
  <si>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</si>
  <si>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</si>
  <si>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</si>
  <si>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</si>
  <si>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</si>
  <si>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</si>
  <si>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</si>
  <si>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</si>
  <si>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</si>
  <si>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</si>
  <si>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</si>
  <si>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</si>
  <si>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</si>
  <si>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</si>
  <si>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</si>
  <si>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</si>
  <si>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</si>
  <si>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</si>
  <si>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</si>
  <si>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</si>
  <si>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</si>
  <si>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</si>
  <si>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</si>
  <si>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</si>
  <si>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</si>
  <si>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</si>
  <si>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</si>
  <si>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</si>
  <si>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</si>
  <si>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</si>
  <si>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</si>
  <si>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</si>
  <si>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</si>
  <si>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</si>
  <si>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</si>
  <si>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</si>
  <si>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</si>
  <si>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</si>
  <si>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</si>
  <si>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</si>
  <si>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</si>
  <si>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</si>
  <si>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</si>
  <si>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</si>
  <si>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</si>
  <si>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</si>
  <si>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</si>
  <si>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</si>
  <si>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</si>
  <si>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</si>
  <si>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</si>
  <si>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</si>
  <si>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</si>
  <si>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</si>
  <si>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</si>
  <si>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</si>
  <si>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</si>
  <si>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</si>
  <si>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</si>
  <si>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</si>
  <si>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</si>
  <si>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</si>
  <si>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</si>
  <si>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</si>
  <si>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</si>
  <si>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</si>
  <si>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</si>
  <si>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</si>
  <si>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</si>
  <si>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</si>
  <si>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</si>
  <si>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</si>
  <si>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</si>
  <si>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</si>
  <si>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</si>
  <si>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</si>
  <si>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</si>
  <si>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</si>
  <si>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</si>
  <si>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</si>
  <si>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</si>
  <si>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</si>
  <si>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</si>
  <si>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</si>
  <si>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</si>
  <si>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</si>
  <si>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</si>
  <si>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</si>
  <si>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</si>
  <si>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</si>
  <si>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</si>
  <si>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</si>
  <si>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</si>
  <si>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</si>
  <si>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</si>
  <si>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</si>
  <si>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</si>
  <si>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</si>
  <si>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</si>
  <si>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</si>
  <si>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</si>
  <si>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</si>
  <si>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</si>
  <si>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</si>
  <si>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</si>
  <si>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</si>
  <si>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</si>
  <si>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</si>
  <si>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</si>
  <si>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</si>
  <si>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</si>
  <si>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</si>
  <si>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</si>
  <si>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</si>
  <si>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</si>
  <si>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</si>
  <si>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</si>
  <si>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</si>
  <si>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</si>
  <si>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</si>
  <si>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</si>
  <si>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</si>
  <si>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</si>
  <si>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</si>
  <si>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</si>
  <si>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</si>
  <si>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</si>
  <si>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</si>
  <si>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</si>
  <si>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</si>
  <si>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</si>
  <si>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</si>
  <si>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</si>
  <si>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</si>
  <si>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</si>
  <si>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</si>
  <si>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</si>
  <si>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</si>
  <si>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</si>
  <si>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</si>
  <si>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</si>
  <si>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</si>
  <si>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</si>
  <si>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</si>
  <si>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</si>
  <si>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</si>
  <si>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</si>
  <si>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</si>
  <si>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</si>
  <si>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</si>
  <si>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</si>
  <si>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</si>
  <si>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</si>
  <si>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</si>
  <si>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</si>
  <si>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</si>
  <si>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</si>
  <si>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</si>
  <si>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</si>
  <si>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</si>
  <si>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</si>
  <si>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</si>
  <si>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</si>
  <si>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</si>
  <si>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</si>
  <si>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</si>
  <si>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</si>
  <si>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</si>
  <si>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</si>
  <si>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</si>
  <si>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</si>
  <si>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</si>
  <si>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</si>
  <si>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</si>
  <si>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</si>
  <si>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</si>
  <si>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</si>
  <si>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</si>
  <si>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</si>
  <si>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</si>
  <si>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</si>
  <si>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</si>
  <si>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</si>
  <si>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</si>
  <si>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</si>
  <si>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</si>
  <si>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</si>
  <si>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</si>
  <si>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</si>
  <si>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</si>
  <si>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</si>
  <si>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</si>
  <si>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</si>
  <si>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</si>
  <si>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</si>
  <si>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</si>
  <si>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</si>
  <si>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</si>
  <si>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</si>
  <si>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</si>
  <si>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</si>
  <si>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</si>
  <si>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</si>
  <si>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</si>
  <si>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</si>
  <si>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</si>
  <si>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</si>
  <si>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</si>
  <si>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</si>
  <si>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</si>
  <si>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</si>
  <si>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</si>
  <si>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</si>
  <si>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</si>
  <si>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</si>
  <si>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</si>
  <si>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</si>
  <si>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</si>
  <si>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</si>
  <si>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</si>
  <si>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</si>
  <si>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</si>
  <si>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</si>
  <si>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</si>
  <si>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</si>
  <si>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</si>
  <si>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</si>
  <si>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</si>
  <si>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</si>
  <si>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</si>
  <si>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</si>
  <si>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</si>
  <si>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</si>
  <si>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</si>
  <si>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</si>
  <si>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</si>
  <si>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</si>
  <si>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</si>
  <si>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</si>
  <si>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</si>
  <si>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</si>
  <si>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</si>
  <si>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</si>
  <si>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</si>
  <si>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</si>
  <si>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</si>
  <si>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</si>
  <si>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</si>
  <si>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</si>
  <si>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</si>
  <si>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</si>
  <si>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</si>
  <si>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</si>
  <si>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</si>
  <si>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</si>
  <si>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</si>
  <si>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</si>
  <si>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</si>
  <si>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</si>
  <si>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</si>
  <si>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</si>
  <si>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</si>
  <si>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</si>
  <si>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</si>
  <si>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</si>
  <si>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</si>
  <si>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</si>
  <si>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</si>
  <si>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</si>
  <si>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</si>
  <si>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</si>
  <si>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</si>
  <si>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</si>
  <si>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</si>
  <si>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</si>
  <si>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</si>
  <si>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</si>
  <si>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</si>
  <si>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</si>
  <si>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</si>
  <si>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</si>
  <si>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</si>
  <si>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</si>
  <si>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</si>
  <si>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</si>
  <si>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</si>
  <si>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</si>
  <si>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</si>
  <si>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</si>
  <si>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</si>
  <si>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</si>
  <si>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</si>
  <si>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</si>
  <si>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</si>
  <si>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</si>
  <si>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</si>
  <si>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</si>
  <si>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</si>
  <si>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</si>
  <si>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</si>
  <si>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</si>
  <si>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</si>
  <si>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</si>
  <si>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</si>
  <si>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</si>
  <si>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</si>
  <si>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</si>
  <si>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</si>
  <si>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</si>
  <si>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</si>
  <si>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</si>
  <si>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</si>
  <si>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</si>
  <si>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</si>
  <si>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</si>
  <si>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</si>
  <si>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</si>
  <si>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</si>
  <si>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</si>
  <si>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</si>
  <si>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</si>
  <si>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</si>
  <si>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</si>
  <si>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</si>
  <si>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</si>
  <si>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</si>
  <si>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</si>
  <si>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</si>
  <si>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</si>
  <si>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</si>
  <si>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</si>
  <si>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</si>
  <si>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</si>
  <si>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</si>
  <si>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</si>
  <si>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</si>
  <si>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</si>
  <si>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</si>
  <si>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</si>
  <si>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</si>
  <si>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</si>
  <si>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</si>
  <si>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</si>
  <si>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</si>
  <si>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</si>
  <si>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</si>
  <si>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</si>
  <si>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</si>
  <si>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</si>
  <si>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</si>
  <si>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</si>
  <si>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</si>
  <si>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</si>
  <si>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</si>
  <si>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</si>
  <si>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</si>
  <si>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</si>
  <si>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</si>
  <si>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</si>
  <si>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</si>
  <si>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</si>
  <si>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</si>
  <si>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</si>
  <si>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</si>
  <si>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</si>
  <si>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</si>
  <si>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</si>
  <si>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</si>
  <si>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</si>
  <si>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</si>
  <si>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</si>
  <si>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</si>
  <si>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</si>
  <si>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</si>
  <si>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</si>
  <si>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</si>
  <si>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</si>
  <si>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</si>
  <si>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</si>
  <si>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</si>
  <si>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</si>
  <si>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</si>
  <si>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</si>
  <si>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</si>
  <si>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</si>
  <si>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</si>
  <si>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</si>
  <si>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</si>
  <si>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</si>
  <si>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</si>
  <si>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</si>
  <si>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</si>
  <si>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</si>
  <si>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</si>
  <si>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</si>
  <si>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</si>
  <si>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</si>
  <si>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</si>
  <si>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</si>
  <si>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</si>
  <si>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</si>
  <si>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</si>
  <si>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</si>
  <si>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</si>
  <si>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</si>
  <si>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</si>
  <si>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</si>
  <si>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</si>
  <si>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</si>
  <si>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</si>
  <si>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</si>
  <si>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</si>
  <si>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</si>
  <si>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</si>
  <si>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</si>
  <si>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</si>
  <si>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</si>
  <si>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</si>
  <si>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</si>
  <si>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</si>
  <si>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</si>
  <si>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</si>
  <si>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</si>
  <si>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</si>
  <si>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</si>
  <si>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</si>
  <si>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</si>
  <si>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</si>
  <si>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</si>
  <si>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</si>
  <si>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</si>
  <si>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</si>
  <si>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</si>
  <si>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</si>
  <si>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</si>
  <si>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</si>
  <si>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</si>
  <si>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</si>
  <si>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</si>
  <si>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</si>
  <si>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</si>
  <si>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</si>
  <si>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</si>
  <si>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</si>
  <si>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</si>
  <si>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</si>
  <si>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</si>
  <si>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</si>
  <si>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</si>
  <si>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</si>
  <si>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</si>
  <si>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</si>
  <si>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</si>
  <si>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</si>
  <si>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</si>
  <si>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</si>
  <si>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</si>
  <si>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</si>
  <si>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</si>
  <si>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</si>
  <si>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</si>
  <si>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</si>
  <si>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</si>
  <si>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</si>
  <si>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</si>
  <si>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</si>
  <si>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</si>
  <si>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</si>
  <si>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</si>
  <si>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</si>
  <si>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</si>
  <si>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</si>
  <si>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</si>
  <si>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</si>
  <si>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</si>
  <si>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</si>
  <si>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</si>
  <si>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</si>
  <si>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</si>
  <si>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</si>
  <si>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</si>
  <si>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</si>
  <si>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</si>
  <si>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</si>
  <si>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</si>
  <si>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</si>
  <si>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</si>
  <si>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</si>
  <si>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</si>
  <si>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</si>
  <si>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</si>
  <si>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</si>
  <si>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</si>
  <si>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</si>
  <si>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</si>
  <si>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</si>
  <si>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</si>
  <si>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</si>
  <si>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</si>
  <si>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</si>
  <si>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</si>
  <si>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</si>
  <si>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</si>
  <si>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</si>
  <si>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</si>
  <si>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</si>
  <si>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</si>
  <si>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</si>
  <si>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</si>
  <si>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</si>
  <si>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</si>
  <si>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</si>
  <si>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</si>
  <si>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</si>
  <si>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</si>
  <si>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</si>
  <si>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</si>
  <si>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</si>
  <si>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</si>
  <si>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</si>
  <si>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</si>
  <si>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</si>
  <si>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</si>
  <si>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</si>
  <si>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</si>
  <si>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</si>
  <si>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</si>
  <si>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</si>
  <si>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</si>
  <si>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</si>
  <si>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</si>
  <si>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</si>
  <si>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</si>
  <si>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</si>
  <si>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</si>
  <si>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</si>
  <si>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</si>
  <si>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</si>
  <si>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</si>
  <si>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</si>
  <si>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</si>
  <si>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</si>
  <si>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</si>
  <si>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</si>
  <si>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</si>
  <si>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</si>
  <si>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</si>
  <si>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</si>
  <si>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</si>
  <si>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</si>
  <si>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</si>
  <si>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</si>
  <si>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</si>
  <si>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</si>
  <si>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</si>
  <si>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</si>
  <si>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</si>
  <si>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</si>
  <si>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</si>
  <si>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</si>
  <si>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</si>
  <si>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</si>
  <si>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</si>
  <si>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</si>
  <si>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</si>
  <si>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</si>
  <si>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</si>
  <si>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</si>
  <si>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</si>
  <si>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</si>
  <si>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</si>
  <si>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</si>
  <si>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</si>
  <si>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</si>
  <si>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</si>
  <si>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</si>
  <si>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</si>
  <si>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</si>
  <si>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</si>
  <si>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</si>
  <si>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</si>
  <si>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</si>
  <si>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</si>
  <si>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</si>
  <si>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</si>
  <si>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</si>
  <si>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</si>
  <si>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</si>
  <si>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</si>
  <si>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</si>
  <si>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</si>
  <si>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</si>
  <si>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</si>
  <si>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</si>
  <si>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</si>
  <si>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</si>
  <si>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</si>
  <si>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</si>
  <si>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</si>
  <si>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</si>
  <si>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</si>
  <si>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</si>
  <si>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</si>
  <si>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</si>
  <si>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</si>
  <si>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</si>
  <si>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</si>
  <si>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</si>
  <si>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</si>
  <si>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</si>
  <si>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</si>
  <si>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</si>
  <si>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</si>
  <si>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</si>
  <si>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</si>
  <si>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</si>
  <si>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</si>
  <si>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</si>
  <si>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</si>
  <si>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</si>
  <si>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</si>
  <si>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</si>
  <si>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</si>
  <si>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</si>
  <si>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</si>
  <si>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</si>
  <si>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</si>
  <si>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</si>
  <si>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</si>
  <si>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</si>
  <si>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</si>
  <si>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</si>
  <si>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</si>
  <si>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</si>
  <si>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</si>
  <si>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</si>
  <si>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</si>
  <si>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</si>
  <si>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</si>
  <si>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</si>
  <si>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</si>
  <si>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</si>
  <si>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</si>
  <si>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</si>
  <si>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</si>
  <si>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</si>
  <si>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</si>
  <si>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</si>
  <si>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</si>
  <si>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</si>
  <si>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</si>
  <si>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</si>
  <si>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</si>
  <si>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</si>
  <si>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</si>
  <si>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</si>
  <si>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</si>
  <si>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</si>
  <si>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</si>
  <si>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</si>
  <si>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</si>
  <si>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</si>
  <si>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</si>
  <si>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</si>
  <si>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</si>
  <si>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</si>
  <si>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</si>
  <si>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</si>
  <si>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</si>
  <si>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</si>
  <si>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</si>
  <si>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</si>
  <si>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</si>
  <si>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</si>
  <si>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</si>
  <si>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</si>
  <si>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</si>
  <si>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</si>
  <si>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</si>
  <si>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</si>
  <si>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</si>
  <si>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</si>
  <si>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</si>
  <si>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</si>
  <si>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</si>
  <si>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</si>
  <si>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</si>
  <si>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</si>
  <si>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</si>
  <si>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</si>
  <si>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</si>
  <si>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</si>
  <si>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</si>
  <si>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</si>
  <si>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</si>
  <si>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</si>
  <si>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</si>
  <si>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</si>
  <si>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</si>
  <si>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</si>
  <si>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</si>
  <si>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</si>
  <si>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</si>
  <si>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</si>
  <si>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</si>
  <si>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</si>
  <si>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</si>
  <si>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</si>
  <si>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</si>
  <si>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</si>
  <si>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</si>
  <si>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</si>
  <si>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</si>
  <si>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</si>
  <si>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</si>
  <si>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</si>
  <si>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</si>
  <si>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</si>
  <si>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</si>
  <si>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</si>
  <si>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</si>
  <si>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</si>
  <si>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</si>
  <si>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</si>
  <si>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</si>
  <si>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</si>
  <si>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</si>
  <si>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</si>
  <si>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</si>
  <si>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</si>
  <si>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</si>
  <si>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</si>
  <si>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</si>
  <si>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</si>
  <si>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</si>
  <si>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</si>
  <si>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</si>
  <si>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</si>
  <si>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</si>
  <si>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</si>
  <si>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</si>
  <si>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</si>
  <si>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</si>
  <si>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</si>
  <si>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</si>
  <si>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</si>
  <si>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</si>
  <si>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</si>
  <si>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</si>
  <si>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</si>
  <si>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</si>
  <si>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</si>
  <si>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</si>
  <si>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</si>
  <si>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</si>
  <si>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</si>
  <si>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</si>
  <si>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</si>
  <si>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</si>
  <si>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</si>
  <si>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</si>
  <si>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</si>
  <si>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</si>
  <si>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</si>
  <si>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</si>
  <si>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</si>
  <si>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</si>
  <si>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</si>
  <si>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</si>
  <si>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</si>
  <si>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</si>
  <si>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</si>
  <si>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</si>
  <si>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</si>
  <si>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</si>
  <si>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</si>
  <si>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</si>
  <si>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</si>
  <si>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</si>
  <si>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</si>
  <si>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</si>
  <si>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</si>
  <si>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</si>
  <si>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</si>
  <si>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</si>
  <si>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</si>
  <si>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</si>
  <si>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</si>
  <si>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</si>
  <si>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</si>
  <si>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</si>
  <si>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</si>
  <si>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</si>
  <si>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</si>
  <si>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</si>
  <si>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</si>
  <si>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</si>
  <si>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</si>
  <si>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</si>
  <si>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</si>
  <si>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</si>
  <si>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</si>
  <si>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</si>
  <si>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</si>
  <si>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</si>
  <si>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</si>
  <si>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</si>
  <si>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</si>
  <si>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</si>
  <si>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</si>
  <si>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</si>
  <si>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</si>
  <si>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</si>
  <si>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</si>
  <si>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</si>
  <si>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</si>
  <si>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</si>
  <si>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</si>
  <si>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</si>
  <si>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</si>
  <si>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</si>
  <si>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</si>
  <si>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</si>
  <si>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</si>
  <si>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</si>
  <si>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</si>
  <si>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</si>
  <si>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</si>
  <si>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</si>
  <si>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</si>
  <si>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</si>
  <si>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</si>
  <si>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</si>
  <si>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</si>
  <si>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</si>
  <si>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</si>
  <si>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</si>
  <si>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</si>
  <si>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</si>
  <si>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</si>
  <si>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</si>
  <si>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</si>
  <si>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</si>
  <si>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</si>
  <si>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</si>
  <si>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</si>
  <si>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</si>
  <si>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</si>
  <si>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</si>
  <si>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</si>
  <si>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</si>
  <si>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</si>
  <si>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</si>
  <si>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</si>
  <si>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</si>
  <si>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</si>
  <si>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</si>
  <si>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</si>
  <si>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</si>
  <si>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</si>
  <si>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</si>
  <si>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</si>
  <si>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</si>
  <si>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</si>
  <si>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</si>
  <si>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</si>
  <si>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</si>
  <si>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</si>
  <si>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</si>
  <si>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</si>
  <si>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</si>
  <si>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</si>
  <si>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</si>
  <si>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</si>
  <si>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</si>
  <si>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</si>
  <si>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</si>
  <si>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</si>
  <si>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</si>
  <si>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</si>
  <si>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</si>
  <si>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</si>
  <si>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</si>
  <si>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</si>
  <si>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</si>
  <si>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</si>
  <si>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</si>
  <si>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</si>
  <si>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</si>
  <si>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</si>
  <si>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</si>
  <si>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</si>
  <si>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</si>
  <si>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</si>
  <si>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</si>
  <si>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</si>
  <si>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</si>
  <si>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</si>
  <si>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</si>
  <si>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</si>
  <si>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</si>
  <si>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</si>
  <si>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</si>
  <si>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</si>
  <si>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</si>
  <si>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</si>
  <si>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</si>
  <si>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</si>
  <si>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</si>
  <si>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</si>
  <si>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</si>
  <si>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</si>
  <si>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</si>
  <si>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</si>
  <si>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</si>
  <si>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</si>
  <si>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</si>
  <si>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</si>
  <si>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</si>
  <si>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</si>
  <si>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</si>
  <si>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</si>
  <si>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</si>
  <si>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</si>
  <si>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</si>
  <si>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</si>
  <si>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</si>
  <si>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</si>
  <si>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</si>
  <si>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</si>
  <si>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</si>
  <si>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</si>
  <si>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</si>
  <si>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</si>
  <si>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</si>
  <si>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</si>
  <si>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</si>
  <si>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</si>
  <si>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</si>
  <si>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</si>
  <si>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</si>
  <si>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</si>
  <si>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</si>
  <si>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</si>
  <si>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</si>
  <si>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</si>
  <si>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</si>
  <si>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</si>
  <si>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</si>
  <si>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</si>
  <si>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</si>
  <si>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</si>
  <si>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</si>
  <si>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</si>
  <si>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</si>
  <si>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</si>
  <si>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</si>
  <si>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</si>
  <si>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</si>
  <si>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</si>
  <si>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</si>
  <si>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</si>
  <si>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</si>
  <si>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</si>
  <si>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</si>
  <si>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</si>
  <si>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</si>
  <si>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</si>
  <si>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</si>
  <si>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</si>
  <si>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</si>
  <si>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</si>
  <si>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</si>
  <si>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</si>
  <si>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</si>
  <si>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</si>
  <si>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</si>
  <si>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</si>
  <si>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</si>
  <si>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</si>
  <si>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</si>
  <si>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</si>
  <si>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</si>
  <si>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</si>
  <si>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</si>
  <si>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</si>
  <si>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</si>
  <si>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</si>
  <si>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</si>
  <si>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</si>
  <si>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</si>
  <si>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</si>
  <si>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</si>
  <si>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</si>
  <si>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</si>
  <si>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</si>
  <si>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</si>
  <si>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</si>
  <si>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</si>
  <si>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</si>
  <si>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</si>
  <si>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</si>
  <si>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</si>
  <si>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</si>
  <si>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</si>
  <si>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</si>
  <si>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</si>
  <si>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</si>
  <si>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</si>
  <si>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</si>
  <si>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</si>
  <si>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</si>
  <si>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</si>
  <si>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</si>
  <si>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</si>
  <si>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</si>
  <si>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</si>
  <si>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</si>
  <si>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</si>
  <si>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</si>
  <si>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</si>
  <si>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</si>
  <si>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</si>
  <si>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</si>
  <si>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</si>
  <si>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</si>
  <si>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</si>
  <si>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</si>
  <si>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</si>
  <si>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</si>
  <si>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</si>
  <si>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</si>
  <si>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</si>
  <si>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</si>
  <si>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</si>
  <si>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</si>
  <si>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</si>
  <si>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</si>
  <si>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</si>
  <si>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</si>
  <si>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</si>
  <si>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</si>
  <si>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</si>
  <si>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</si>
  <si>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</si>
  <si>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</si>
  <si>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</si>
  <si>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</si>
  <si>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</si>
  <si>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</si>
  <si>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</si>
  <si>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</si>
  <si>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</si>
  <si>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</si>
  <si>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</si>
  <si>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</si>
  <si>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</si>
  <si>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</si>
  <si>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</si>
  <si>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</si>
  <si>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</si>
  <si>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</si>
  <si>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</si>
  <si>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</si>
  <si>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</si>
  <si>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</si>
  <si>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</si>
  <si>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</si>
  <si>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</si>
  <si>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</si>
  <si>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</si>
  <si>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</si>
  <si>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</si>
  <si>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</si>
  <si>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</si>
  <si>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</si>
  <si>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</si>
  <si>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</si>
  <si>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</si>
  <si>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</si>
  <si>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</si>
  <si>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</si>
  <si>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</si>
  <si>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</si>
  <si>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</si>
  <si>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</si>
  <si>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</si>
  <si>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</si>
  <si>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</si>
  <si>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</si>
  <si>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</si>
  <si>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</si>
  <si>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</si>
  <si>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</si>
  <si>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</si>
  <si>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</si>
  <si>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</si>
  <si>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</si>
  <si>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</si>
  <si>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</si>
  <si>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</si>
  <si>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</si>
  <si>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</si>
  <si>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</si>
  <si>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</si>
  <si>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</si>
  <si>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</si>
  <si>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</si>
  <si>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</si>
  <si>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</si>
  <si>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</si>
  <si>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</si>
  <si>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</si>
  <si>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</si>
  <si>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</si>
  <si>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</si>
  <si>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</si>
  <si>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</si>
  <si>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</si>
  <si>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</si>
  <si>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</si>
  <si>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</si>
  <si>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</si>
  <si>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</si>
  <si>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</si>
  <si>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</si>
  <si>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</si>
  <si>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</si>
  <si>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</si>
  <si>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</si>
  <si>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</si>
  <si>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</si>
  <si>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</si>
  <si>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</si>
  <si>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</si>
  <si>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</si>
  <si>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</si>
  <si>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</si>
  <si>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</si>
  <si>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</si>
  <si>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</si>
  <si>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</si>
  <si>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</si>
  <si>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</si>
  <si>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</si>
  <si>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</si>
  <si>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</si>
  <si>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</si>
  <si>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</si>
  <si>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</si>
  <si>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</si>
  <si>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</si>
  <si>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</si>
  <si>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</si>
  <si>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</si>
  <si>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</si>
  <si>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</si>
  <si>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</si>
  <si>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</si>
  <si>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</si>
  <si>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</si>
  <si>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</si>
  <si>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</si>
  <si>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</si>
  <si>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</si>
  <si>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</si>
  <si>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</si>
  <si>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</si>
  <si>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</si>
  <si>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</si>
  <si>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</si>
  <si>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</si>
  <si>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</si>
  <si>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</si>
  <si>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</si>
  <si>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</si>
  <si>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</si>
  <si>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</si>
  <si>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</si>
  <si>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</si>
  <si>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</si>
  <si>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</si>
  <si>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</si>
  <si>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</si>
  <si>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</si>
  <si>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</si>
  <si>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</si>
  <si>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</si>
  <si>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</si>
  <si>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</si>
  <si>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</si>
  <si>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</si>
  <si>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</si>
  <si>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</si>
  <si>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</si>
  <si>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</si>
  <si>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</si>
  <si>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</si>
  <si>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</si>
  <si>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</si>
  <si>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</si>
  <si>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</si>
  <si>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</si>
  <si>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</si>
  <si>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</si>
  <si>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</si>
  <si>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</si>
  <si>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</si>
  <si>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</si>
  <si>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</si>
  <si>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</si>
  <si>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</si>
  <si>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</si>
  <si>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</si>
  <si>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</si>
  <si>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</si>
  <si>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</si>
  <si>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</si>
  <si>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</si>
  <si>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</si>
  <si>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</si>
  <si>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</si>
  <si>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</si>
  <si>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</si>
  <si>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</si>
  <si>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</si>
  <si>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</si>
  <si>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</si>
  <si>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</si>
  <si>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</si>
  <si>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</si>
  <si>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</si>
  <si>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</si>
  <si>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</si>
  <si>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</si>
  <si>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</si>
  <si>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</si>
  <si>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</si>
  <si>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</si>
  <si>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</si>
  <si>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</si>
  <si>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</si>
  <si>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</si>
  <si>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</si>
  <si>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</si>
  <si>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</si>
  <si>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</si>
  <si>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</si>
  <si>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</si>
  <si>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</si>
  <si>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</si>
  <si>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</si>
  <si>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</si>
  <si>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</si>
  <si>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</si>
  <si>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</si>
  <si>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</si>
  <si>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</si>
  <si>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</si>
  <si>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</si>
  <si>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</si>
  <si>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</si>
  <si>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</si>
  <si>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</si>
  <si>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</si>
  <si>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</si>
  <si>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</si>
  <si>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</si>
  <si>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</si>
  <si>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</si>
  <si>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</si>
  <si>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</si>
  <si>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</si>
  <si>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</si>
  <si>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</si>
  <si>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</si>
  <si>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</si>
  <si>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</si>
  <si>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</si>
  <si>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</si>
  <si>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</si>
  <si>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</si>
  <si>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</si>
  <si>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</si>
  <si>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</si>
  <si>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</si>
  <si>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</si>
  <si>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</si>
  <si>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</si>
  <si>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</si>
  <si>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</si>
  <si>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</si>
  <si>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</si>
  <si>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</si>
  <si>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</si>
  <si>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</si>
  <si>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</si>
  <si>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</si>
  <si>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</si>
  <si>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</si>
  <si>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</si>
  <si>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</si>
  <si>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</si>
  <si>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</si>
  <si>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</si>
  <si>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</si>
  <si>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</si>
  <si>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</si>
  <si>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</si>
  <si>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</si>
  <si>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</si>
  <si>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</si>
  <si>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</si>
  <si>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</si>
  <si>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</si>
  <si>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</si>
  <si>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</si>
  <si>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</si>
  <si>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</si>
  <si>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</si>
  <si>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</si>
  <si>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</si>
  <si>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</si>
  <si>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</si>
  <si>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</si>
  <si>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</si>
  <si>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</si>
  <si>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</si>
  <si>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</si>
  <si>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</si>
  <si>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</si>
  <si>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</si>
  <si>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</si>
  <si>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</si>
  <si>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</si>
  <si>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</si>
  <si>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</si>
  <si>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</si>
  <si>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</si>
  <si>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</si>
  <si>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</si>
  <si>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</si>
  <si>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</si>
  <si>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</si>
  <si>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</si>
  <si>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</si>
  <si>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</si>
  <si>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</si>
  <si>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</si>
  <si>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</si>
  <si>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</si>
  <si>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</si>
  <si>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</si>
  <si>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</si>
  <si>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</si>
  <si>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</si>
  <si>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</si>
  <si>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</si>
  <si>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</si>
  <si>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</si>
  <si>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</si>
  <si>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</si>
  <si>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</si>
  <si>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</si>
  <si>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</si>
  <si>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</si>
  <si>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</si>
  <si>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</si>
  <si>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</si>
  <si>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</si>
  <si>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</si>
  <si>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</si>
  <si>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</si>
  <si>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</si>
  <si>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</si>
  <si>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</si>
  <si>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</si>
  <si>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</si>
  <si>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</si>
  <si>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</si>
  <si>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</si>
  <si>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</si>
  <si>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</si>
  <si>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</si>
  <si>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</si>
  <si>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</si>
  <si>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</si>
  <si>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</si>
  <si>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</si>
  <si>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</si>
  <si>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</si>
  <si>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</si>
  <si>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</si>
  <si>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</si>
  <si>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</si>
  <si>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</si>
  <si>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</si>
  <si>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</si>
  <si>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</si>
  <si>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</si>
  <si>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</si>
  <si>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</si>
  <si>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</si>
  <si>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</si>
  <si>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</si>
  <si>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</si>
  <si>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</si>
  <si>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</si>
  <si>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</si>
  <si>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</si>
  <si>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</si>
  <si>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</si>
  <si>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</si>
  <si>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</si>
  <si>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</si>
  <si>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</si>
  <si>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</si>
  <si>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</si>
  <si>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</si>
  <si>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</si>
  <si>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</si>
  <si>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</si>
  <si>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</si>
  <si>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</si>
  <si>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</si>
  <si>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</si>
  <si>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</si>
  <si>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</si>
  <si>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</si>
  <si>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</si>
  <si>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</si>
  <si>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</si>
  <si>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</si>
  <si>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</si>
  <si>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</si>
  <si>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</si>
  <si>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</si>
  <si>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</si>
  <si>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</si>
  <si>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</si>
  <si>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</si>
  <si>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</si>
  <si>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</si>
  <si>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</si>
  <si>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</si>
  <si>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</si>
  <si>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</si>
  <si>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</si>
  <si>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</si>
  <si>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</si>
  <si>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</si>
  <si>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</si>
  <si>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</si>
  <si>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</si>
  <si>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</si>
  <si>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</si>
  <si>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</si>
  <si>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</si>
  <si>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</si>
  <si>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</si>
  <si>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</si>
  <si>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</si>
  <si>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</si>
  <si>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</si>
  <si>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</si>
  <si>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</si>
  <si>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</si>
  <si>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</si>
  <si>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</si>
  <si>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</si>
  <si>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</si>
  <si>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</si>
  <si>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</si>
  <si>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</si>
  <si>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</si>
  <si>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</si>
  <si>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</si>
  <si>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</si>
  <si>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</si>
  <si>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</si>
  <si>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</si>
  <si>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</si>
  <si>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</si>
  <si>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</si>
  <si>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</si>
  <si>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</si>
  <si>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</si>
  <si>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</si>
  <si>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</si>
  <si>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</si>
  <si>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</si>
  <si>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</si>
  <si>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</si>
  <si>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</si>
  <si>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</si>
  <si>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</si>
  <si>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</si>
  <si>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</si>
  <si>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</si>
  <si>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</si>
  <si>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</si>
  <si>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</si>
  <si>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</si>
  <si>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</si>
  <si>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</si>
  <si>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</si>
  <si>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</si>
  <si>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</si>
  <si>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</si>
  <si>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</si>
  <si>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</si>
  <si>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</si>
  <si>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</si>
  <si>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</si>
  <si>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</si>
  <si>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</si>
  <si>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</si>
  <si>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</si>
  <si>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</si>
  <si>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</si>
  <si>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</si>
  <si>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</si>
  <si>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</si>
  <si>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</si>
  <si>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</si>
  <si>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</si>
  <si>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</si>
  <si>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</si>
  <si>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</si>
  <si>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</si>
  <si>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</si>
  <si>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</si>
  <si>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</si>
  <si>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</si>
  <si>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</si>
  <si>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</si>
  <si>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</si>
  <si>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</si>
  <si>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</si>
  <si>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</si>
  <si>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</si>
  <si>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</si>
  <si>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</si>
  <si>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</si>
  <si>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</si>
  <si>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</si>
  <si>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</si>
  <si>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</si>
  <si>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</si>
  <si>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</si>
  <si>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</si>
  <si>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</si>
  <si>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</si>
  <si>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</si>
  <si>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</si>
  <si>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</si>
  <si>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</si>
  <si>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</si>
  <si>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</si>
  <si>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</si>
  <si>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</si>
  <si>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</si>
  <si>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</si>
  <si>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</si>
  <si>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</si>
  <si>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</si>
  <si>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</si>
  <si>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</si>
  <si>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</si>
  <si>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</si>
  <si>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</si>
  <si>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</si>
  <si>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</si>
  <si>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</si>
  <si>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</si>
  <si>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</si>
  <si>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</si>
  <si>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</si>
  <si>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</si>
  <si>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</si>
  <si>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</si>
  <si>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</si>
  <si>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</si>
  <si>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</si>
  <si>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</si>
  <si>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</si>
  <si>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</si>
  <si>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</si>
  <si>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</si>
  <si>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</si>
  <si>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</si>
  <si>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</si>
  <si>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</si>
  <si>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</si>
  <si>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</si>
  <si>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</si>
  <si>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</si>
  <si>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</si>
  <si>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</si>
  <si>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</si>
  <si>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</si>
  <si>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</si>
  <si>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</si>
  <si>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</si>
  <si>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</si>
  <si>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</si>
  <si>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</si>
  <si>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</si>
  <si>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</si>
  <si>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</si>
  <si>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</si>
  <si>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</si>
  <si>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</si>
  <si>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</si>
  <si>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</si>
  <si>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</si>
  <si>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</si>
  <si>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</si>
  <si>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</si>
  <si>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</si>
  <si>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</si>
  <si>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</si>
  <si>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</si>
  <si>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</si>
  <si>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</si>
  <si>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</si>
  <si>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</si>
  <si>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</si>
  <si>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</si>
  <si>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</si>
  <si>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</si>
  <si>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</si>
  <si>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</si>
  <si>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</si>
  <si>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</si>
  <si>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</si>
  <si>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</si>
  <si>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</si>
  <si>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</si>
  <si>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</si>
  <si>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</si>
  <si>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</si>
  <si>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</si>
  <si>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</si>
  <si>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</si>
  <si>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</si>
  <si>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</si>
  <si>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</si>
  <si>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</si>
  <si>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</si>
  <si>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</si>
  <si>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</si>
  <si>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</si>
  <si>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</si>
  <si>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</si>
  <si>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</si>
  <si>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</si>
  <si>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</si>
  <si>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</si>
  <si>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</si>
  <si>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</si>
  <si>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</si>
  <si>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</si>
  <si>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</si>
  <si>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</si>
  <si>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</si>
  <si>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</si>
  <si>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</si>
  <si>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</si>
  <si>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</si>
  <si>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</si>
  <si>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</si>
  <si>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</si>
  <si>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</si>
  <si>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</si>
  <si>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</si>
  <si>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</si>
  <si>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</si>
  <si>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</si>
  <si>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</si>
  <si>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</si>
  <si>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</si>
  <si>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</si>
  <si>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</si>
  <si>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</si>
  <si>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</si>
  <si>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</si>
  <si>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</si>
  <si>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</si>
  <si>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</si>
  <si>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</si>
  <si>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</si>
  <si>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</si>
  <si>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</si>
  <si>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</si>
  <si>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</si>
  <si>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</si>
  <si>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</si>
  <si>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</si>
  <si>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</si>
  <si>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</si>
  <si>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</si>
  <si>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</si>
  <si>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</si>
  <si>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</si>
  <si>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</si>
  <si>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</si>
  <si>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</si>
  <si>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</si>
  <si>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</si>
  <si>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</si>
  <si>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</si>
  <si>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</si>
  <si>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</si>
  <si>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</si>
  <si>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</si>
  <si>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</si>
  <si>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</si>
  <si>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</si>
  <si>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</si>
  <si>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</si>
  <si>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</si>
  <si>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</si>
  <si>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</si>
  <si>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</si>
  <si>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</si>
  <si>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</si>
  <si>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</si>
  <si>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</si>
  <si>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</si>
  <si>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</si>
  <si>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</si>
  <si>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</si>
  <si>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</si>
  <si>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</si>
  <si>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</si>
  <si>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</si>
  <si>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</si>
  <si>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</si>
  <si>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</si>
  <si>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</si>
  <si>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</si>
  <si>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</si>
  <si>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</si>
  <si>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</si>
  <si>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</si>
  <si>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</si>
  <si>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</si>
  <si>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</si>
  <si>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</si>
  <si>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</si>
  <si>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</si>
  <si>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</si>
  <si>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</si>
  <si>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</si>
  <si>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</si>
  <si>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</si>
  <si>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</si>
  <si>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</si>
  <si>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</si>
  <si>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</si>
  <si>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</si>
  <si>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</si>
  <si>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</si>
  <si>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</si>
  <si>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</si>
  <si>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</si>
  <si>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</si>
  <si>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</si>
  <si>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</si>
  <si>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</si>
  <si>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</si>
  <si>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</si>
  <si>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</si>
  <si>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</si>
  <si>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</si>
  <si>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</si>
  <si>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</si>
  <si>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</si>
  <si>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</si>
  <si>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</si>
  <si>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</si>
  <si>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</si>
  <si>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</si>
  <si>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</si>
  <si>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</si>
  <si>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</si>
  <si>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</si>
  <si>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</si>
  <si>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</si>
  <si>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</si>
  <si>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</si>
  <si>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</si>
  <si>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</si>
  <si>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</si>
  <si>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</si>
  <si>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</si>
  <si>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</si>
  <si>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</si>
  <si>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</si>
  <si>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</si>
  <si>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</si>
  <si>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</si>
  <si>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</si>
  <si>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</si>
  <si>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</si>
  <si>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</si>
  <si>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</si>
  <si>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</si>
  <si>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</si>
  <si>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</si>
  <si>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</si>
  <si>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</si>
  <si>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</si>
  <si>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</si>
  <si>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</si>
  <si>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</si>
  <si>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</si>
  <si>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</si>
  <si>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</si>
  <si>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</si>
  <si>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</si>
  <si>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</si>
  <si>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</si>
  <si>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</si>
  <si>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</si>
  <si>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</si>
  <si>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</si>
  <si>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</si>
  <si>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</si>
  <si>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</si>
  <si>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</si>
  <si>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</si>
  <si>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</si>
  <si>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</si>
  <si>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</si>
  <si>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</si>
  <si>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</si>
  <si>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</si>
  <si>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</si>
  <si>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</si>
  <si>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</si>
  <si>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</si>
  <si>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</si>
  <si>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</si>
  <si>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</si>
  <si>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</si>
  <si>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</si>
  <si>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</si>
  <si>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</si>
  <si>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</si>
  <si>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</si>
  <si>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</si>
  <si>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</si>
  <si>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</si>
  <si>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</si>
  <si>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</si>
  <si>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</si>
  <si>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</si>
  <si>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</si>
  <si>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</si>
  <si>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</si>
  <si>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</si>
  <si>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</si>
  <si>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</si>
  <si>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</si>
  <si>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</si>
  <si>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</si>
  <si>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</si>
  <si>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</si>
  <si>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</si>
  <si>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</si>
  <si>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</si>
  <si>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</si>
  <si>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</si>
  <si>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</si>
  <si>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</si>
  <si>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</si>
  <si>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</si>
  <si>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</si>
  <si>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</si>
  <si>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</si>
  <si>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</si>
  <si>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</si>
  <si>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</si>
  <si>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</si>
  <si>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</si>
  <si>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</si>
  <si>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</si>
  <si>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</si>
  <si>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</si>
  <si>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</si>
  <si>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</si>
  <si>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</si>
  <si>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</si>
  <si>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</si>
  <si>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</si>
  <si>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</si>
  <si>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</si>
  <si>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</si>
  <si>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</si>
  <si>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</si>
  <si>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</si>
  <si>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</si>
  <si>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</si>
  <si>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</si>
  <si>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</si>
  <si>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</si>
  <si>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</si>
  <si>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</si>
  <si>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</si>
  <si>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</si>
  <si>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</si>
  <si>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</si>
  <si>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</si>
  <si>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</si>
  <si>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</si>
  <si>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</si>
  <si>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</si>
  <si>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</si>
  <si>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</si>
  <si>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</si>
  <si>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</si>
  <si>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</si>
  <si>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</si>
  <si>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</si>
  <si>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</si>
  <si>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</si>
  <si>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</si>
  <si>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</si>
  <si>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</si>
  <si>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</si>
  <si>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</si>
  <si>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</si>
  <si>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</si>
  <si>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</si>
  <si>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</si>
  <si>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</si>
  <si>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</si>
  <si>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</si>
  <si>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</si>
  <si>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</si>
  <si>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</si>
  <si>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</si>
  <si>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</si>
  <si>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</si>
  <si>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</si>
  <si>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</si>
  <si>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</si>
  <si>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</si>
  <si>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</si>
  <si>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</si>
  <si>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</si>
  <si>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</si>
  <si>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</si>
  <si>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</si>
  <si>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</si>
  <si>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</si>
  <si>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</si>
  <si>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</si>
  <si>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</si>
  <si>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</si>
  <si>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</si>
  <si>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</si>
  <si>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</si>
  <si>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</si>
  <si>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</si>
  <si>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</si>
  <si>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</si>
  <si>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</si>
  <si>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</si>
  <si>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</si>
  <si>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</si>
  <si>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</si>
  <si>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</si>
  <si>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</si>
  <si>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</si>
  <si>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</si>
  <si>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</si>
  <si>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</si>
  <si>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</si>
  <si>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</si>
  <si>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</si>
  <si>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</si>
  <si>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</si>
  <si>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</si>
  <si>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</si>
  <si>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</si>
  <si>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</si>
  <si>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</si>
  <si>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</si>
  <si>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</si>
  <si>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</si>
  <si>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</si>
  <si>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</si>
  <si>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</si>
  <si>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</si>
  <si>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</si>
  <si>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</si>
  <si>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</si>
  <si>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</si>
  <si>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</si>
  <si>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</si>
  <si>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</si>
  <si>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</si>
  <si>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</si>
  <si>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</si>
  <si>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</si>
  <si>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</si>
  <si>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</si>
  <si>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</si>
  <si>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</si>
  <si>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</si>
  <si>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</si>
  <si>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</si>
  <si>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</si>
  <si>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</si>
  <si>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</si>
  <si>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</si>
  <si>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</si>
  <si>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</si>
  <si>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</si>
  <si>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</si>
  <si>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</si>
  <si>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</si>
  <si>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</si>
  <si>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</si>
  <si>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</si>
  <si>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</si>
  <si>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</si>
  <si>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</si>
  <si>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</si>
  <si>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</si>
  <si>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</si>
  <si>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</si>
  <si>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</si>
  <si>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</si>
  <si>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</si>
  <si>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</si>
  <si>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</si>
  <si>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</si>
  <si>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</si>
  <si>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</si>
  <si>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</si>
  <si>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</si>
  <si>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</si>
  <si>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</si>
  <si>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</si>
  <si>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</si>
  <si>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</si>
  <si>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</si>
  <si>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</si>
  <si>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</si>
  <si>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</si>
  <si>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</si>
  <si>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</si>
  <si>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</si>
  <si>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</si>
  <si>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</si>
  <si>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</si>
  <si>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</si>
  <si>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</si>
  <si>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</si>
  <si>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</si>
  <si>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</si>
  <si>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</si>
  <si>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</si>
  <si>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</si>
  <si>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</si>
  <si>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</si>
  <si>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</si>
  <si>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</si>
  <si>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</si>
  <si>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</si>
  <si>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</si>
  <si>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</si>
  <si>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</si>
  <si>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</si>
  <si>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</si>
  <si>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</si>
  <si>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</si>
  <si>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</si>
  <si>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</si>
  <si>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</si>
  <si>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</si>
  <si>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</si>
  <si>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</si>
  <si>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</si>
  <si>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</si>
  <si>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</si>
  <si>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</si>
  <si>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</si>
  <si>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</si>
  <si>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</si>
  <si>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</si>
  <si>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</si>
  <si>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</si>
  <si>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</si>
  <si>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</si>
  <si>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</si>
  <si>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</si>
  <si>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</si>
  <si>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</si>
  <si>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</si>
  <si>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</si>
  <si>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</si>
  <si>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</si>
  <si>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</si>
  <si>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</si>
  <si>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</si>
  <si>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</si>
  <si>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</si>
  <si>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</si>
  <si>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</si>
  <si>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</si>
  <si>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</si>
  <si>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</si>
  <si>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</si>
  <si>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</si>
  <si>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</si>
  <si>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</si>
  <si>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</si>
  <si>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</si>
  <si>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</si>
  <si>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</si>
  <si>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</si>
  <si>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</si>
  <si>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</si>
  <si>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</si>
  <si>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</si>
  <si>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</si>
  <si>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</si>
  <si>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</si>
  <si>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</si>
  <si>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</si>
  <si>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</si>
  <si>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</si>
  <si>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</si>
  <si>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</si>
  <si>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</si>
  <si>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</si>
  <si>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</si>
  <si>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</si>
  <si>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</si>
  <si>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</si>
  <si>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</si>
  <si>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</si>
  <si>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</si>
  <si>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</si>
  <si>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</si>
  <si>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</si>
  <si>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</si>
  <si>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</si>
  <si>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</si>
  <si>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</si>
  <si>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</si>
  <si>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</si>
  <si>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</si>
  <si>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</si>
  <si>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</si>
  <si>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</si>
  <si>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</si>
  <si>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</si>
  <si>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</si>
  <si>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</si>
  <si>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</si>
  <si>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</si>
  <si>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</si>
  <si>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</si>
  <si>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</si>
  <si>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</si>
  <si>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</si>
  <si>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</si>
  <si>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</si>
  <si>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</si>
  <si>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</si>
  <si>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</si>
  <si>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</si>
  <si>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</si>
  <si>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</si>
  <si>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</si>
  <si>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</si>
  <si>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</si>
  <si>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</si>
  <si>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</si>
  <si>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</si>
  <si>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</si>
  <si>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</si>
  <si>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</si>
  <si>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</si>
  <si>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</si>
  <si>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</si>
  <si>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</si>
  <si>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</si>
  <si>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</si>
  <si>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</si>
  <si>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</si>
  <si>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</si>
  <si>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</si>
  <si>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</si>
  <si>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</si>
  <si>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</si>
  <si>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</si>
  <si>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</si>
  <si>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</si>
  <si>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</si>
  <si>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</si>
  <si>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</si>
  <si>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</si>
  <si>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</si>
  <si>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</si>
  <si>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</si>
  <si>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</si>
  <si>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</si>
  <si>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</si>
  <si>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</si>
  <si>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</si>
  <si>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</si>
  <si>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</si>
  <si>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</si>
  <si>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</si>
  <si>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</si>
  <si>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</si>
  <si>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</si>
  <si>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</si>
  <si>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</si>
  <si>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</si>
  <si>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</si>
  <si>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</si>
  <si>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</si>
  <si>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</si>
  <si>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</si>
  <si>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</si>
  <si>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</si>
  <si>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</si>
  <si>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</si>
  <si>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</si>
  <si>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</si>
  <si>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</si>
  <si>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</si>
  <si>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</si>
  <si>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</si>
  <si>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</si>
  <si>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</si>
  <si>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</si>
  <si>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</si>
  <si>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</si>
  <si>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</si>
  <si>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</si>
  <si>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</si>
  <si>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</si>
  <si>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</si>
  <si>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</si>
  <si>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</si>
  <si>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</si>
  <si>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</si>
  <si>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</si>
  <si>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</si>
  <si>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</si>
  <si>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</si>
  <si>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</si>
  <si>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</si>
  <si>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</si>
  <si>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</si>
  <si>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</si>
  <si>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</si>
  <si>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</si>
  <si>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</si>
  <si>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</si>
  <si>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</si>
  <si>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</si>
  <si>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</si>
  <si>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</si>
  <si>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</si>
  <si>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</si>
  <si>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</si>
  <si>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</si>
  <si>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</si>
  <si>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</si>
  <si>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</si>
  <si>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</si>
  <si>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</si>
  <si>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</si>
  <si>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</si>
  <si>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</si>
  <si>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</si>
  <si>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</si>
  <si>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</si>
  <si>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</si>
  <si>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</si>
  <si>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</si>
  <si>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</si>
  <si>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</si>
  <si>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</si>
  <si>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</si>
  <si>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</si>
  <si>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</si>
  <si>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</si>
  <si>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</si>
  <si>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</si>
  <si>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</si>
  <si>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</si>
  <si>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</si>
  <si>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</si>
  <si>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</si>
  <si>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</si>
  <si>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</si>
  <si>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</si>
  <si>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</si>
  <si>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</si>
  <si>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</si>
  <si>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</si>
  <si>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</si>
  <si>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</si>
  <si>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</si>
  <si>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</si>
  <si>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</si>
  <si>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</si>
  <si>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</si>
  <si>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</si>
  <si>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</si>
  <si>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</si>
  <si>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</si>
  <si>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</si>
  <si>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</si>
  <si>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</si>
  <si>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</si>
  <si>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</si>
  <si>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</si>
  <si>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</si>
  <si>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</si>
  <si>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</si>
  <si>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</si>
  <si>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</si>
  <si>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</si>
  <si>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</si>
  <si>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</si>
  <si>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</si>
  <si>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</si>
  <si>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</si>
  <si>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</si>
  <si>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</si>
  <si>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</si>
  <si>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</si>
  <si>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</si>
  <si>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</si>
  <si>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</si>
  <si>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</si>
  <si>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</si>
  <si>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</si>
  <si>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</si>
  <si>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</si>
  <si>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</si>
  <si>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</si>
  <si>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</si>
  <si>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</si>
  <si>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</si>
  <si>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</si>
  <si>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</si>
  <si>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</si>
  <si>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</si>
  <si>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</si>
  <si>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</si>
  <si>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</si>
  <si>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</si>
  <si>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</si>
  <si>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</si>
  <si>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</si>
  <si>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</si>
  <si>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</si>
  <si>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</si>
  <si>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</si>
  <si>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</si>
  <si>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</si>
  <si>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</si>
  <si>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</si>
  <si>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</si>
  <si>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</si>
  <si>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</si>
  <si>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</si>
  <si>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</si>
  <si>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</si>
  <si>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</si>
  <si>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</si>
  <si>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</si>
  <si>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</si>
  <si>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</si>
  <si>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</si>
  <si>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</si>
  <si>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</si>
  <si>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</si>
  <si>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</si>
  <si>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</si>
  <si>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</si>
  <si>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</si>
  <si>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</si>
  <si>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</si>
  <si>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</si>
  <si>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</si>
  <si>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</si>
  <si>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</si>
  <si>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</si>
  <si>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</si>
  <si>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</si>
  <si>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</si>
  <si>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</si>
  <si>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</si>
  <si>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</si>
  <si>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</si>
  <si>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</si>
  <si>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</si>
  <si>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</si>
  <si>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</si>
  <si>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</si>
  <si>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</si>
  <si>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</si>
  <si>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</si>
  <si>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</si>
  <si>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</si>
  <si>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</si>
  <si>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</si>
  <si>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</si>
  <si>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</si>
  <si>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</si>
  <si>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</si>
  <si>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</si>
  <si>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</si>
  <si>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</si>
  <si>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</si>
  <si>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</si>
  <si>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</si>
  <si>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</si>
  <si>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</si>
  <si>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</si>
  <si>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</si>
  <si>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</si>
  <si>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</si>
  <si>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</si>
  <si>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</si>
  <si>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</si>
  <si>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</si>
  <si>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</si>
  <si>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</si>
  <si>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</si>
  <si>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</si>
  <si>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</si>
  <si>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</si>
  <si>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</si>
  <si>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</si>
  <si>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</si>
  <si>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</si>
  <si>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</si>
  <si>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</si>
  <si>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</si>
  <si>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</si>
  <si>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</si>
  <si>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</si>
  <si>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</si>
  <si>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</si>
  <si>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</si>
  <si>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</si>
  <si>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</si>
  <si>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</si>
  <si>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</si>
  <si>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</si>
  <si>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</si>
  <si>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</si>
  <si>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</si>
  <si>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</si>
  <si>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</si>
  <si>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</si>
  <si>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</si>
  <si>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</si>
  <si>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</si>
  <si>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</si>
  <si>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</si>
  <si>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</si>
  <si>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</si>
  <si>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</si>
  <si>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</si>
  <si>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</si>
  <si>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</si>
  <si>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</si>
  <si>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</si>
  <si>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</si>
  <si>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</si>
  <si>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</si>
  <si>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</si>
  <si>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</si>
  <si>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</si>
  <si>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</si>
  <si>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</si>
  <si>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</si>
  <si>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</si>
  <si>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</si>
  <si>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</si>
  <si>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</si>
  <si>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</si>
  <si>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</si>
  <si>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</si>
  <si>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</si>
  <si>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</si>
  <si>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</si>
  <si>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</si>
  <si>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</si>
  <si>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</si>
  <si>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</si>
  <si>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</si>
  <si>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</si>
  <si>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</si>
  <si>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</si>
  <si>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</si>
  <si>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</si>
  <si>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</si>
  <si>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</si>
  <si>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</si>
  <si>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</si>
  <si>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</si>
  <si>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</si>
  <si>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</si>
  <si>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</si>
  <si>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</si>
  <si>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</si>
  <si>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</si>
  <si>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</si>
  <si>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</si>
  <si>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</si>
  <si>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</si>
  <si>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</si>
  <si>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</si>
  <si>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</si>
  <si>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</si>
  <si>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</si>
  <si>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</si>
  <si>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</si>
  <si>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</si>
  <si>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</si>
  <si>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</si>
  <si>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</si>
  <si>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</si>
  <si>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</si>
  <si>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</si>
  <si>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</si>
  <si>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</si>
  <si>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</si>
  <si>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</si>
  <si>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</si>
  <si>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</si>
  <si>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</si>
  <si>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</si>
  <si>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</si>
  <si>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</si>
  <si>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</si>
  <si>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</si>
  <si>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</si>
  <si>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</si>
  <si>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</si>
  <si>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</si>
  <si>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</si>
  <si>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</si>
  <si>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</si>
  <si>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</si>
  <si>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</si>
  <si>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</si>
  <si>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</si>
  <si>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</si>
  <si>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</si>
  <si>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</si>
  <si>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</si>
  <si>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</si>
  <si>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</si>
  <si>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</si>
  <si>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</si>
  <si>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</si>
  <si>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</si>
  <si>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</si>
  <si>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</si>
  <si>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</si>
  <si>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</si>
  <si>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</si>
  <si>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</si>
  <si>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</si>
  <si>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</si>
  <si>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</si>
  <si>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</si>
  <si>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</si>
  <si>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</si>
  <si>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</si>
  <si>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</si>
  <si>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</si>
  <si>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</si>
  <si>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</si>
  <si>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</si>
  <si>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</si>
  <si>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</si>
  <si>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</si>
  <si>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</si>
  <si>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</si>
  <si>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</si>
  <si>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</si>
  <si>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</si>
  <si>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</si>
  <si>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</si>
  <si>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</si>
  <si>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</si>
  <si>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</si>
  <si>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</si>
  <si>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</si>
  <si>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</si>
  <si>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</si>
  <si>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</si>
  <si>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</si>
  <si>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</si>
  <si>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</si>
  <si>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</si>
  <si>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</si>
  <si>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</si>
  <si>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</si>
  <si>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</si>
  <si>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</si>
  <si>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</si>
  <si>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</si>
  <si>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</si>
  <si>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</si>
  <si>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</si>
  <si>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</si>
  <si>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</si>
  <si>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</si>
  <si>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</si>
  <si>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</si>
  <si>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</si>
  <si>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</si>
  <si>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</si>
  <si>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</si>
  <si>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</si>
  <si>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</si>
  <si>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</si>
  <si>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</si>
  <si>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</si>
  <si>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</si>
  <si>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</si>
  <si>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</si>
  <si>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</si>
  <si>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</si>
  <si>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</si>
  <si>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</si>
  <si>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</si>
  <si>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</si>
  <si>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</si>
  <si>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</si>
  <si>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</si>
  <si>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</si>
  <si>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</si>
  <si>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</si>
  <si>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</si>
  <si>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</si>
  <si>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</si>
  <si>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</si>
  <si>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</si>
  <si>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</si>
  <si>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</si>
  <si>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</si>
  <si>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</si>
  <si>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</si>
  <si>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</si>
  <si>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</si>
  <si>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</si>
  <si>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</si>
  <si>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</si>
  <si>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</si>
  <si>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</si>
  <si>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</si>
  <si>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</si>
  <si>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</si>
  <si>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</si>
  <si>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</si>
  <si>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</si>
  <si>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</si>
  <si>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</si>
  <si>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</si>
  <si>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</si>
  <si>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</si>
  <si>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</si>
  <si>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</si>
  <si>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</si>
  <si>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</si>
  <si>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</si>
  <si>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</si>
  <si>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</si>
  <si>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</si>
  <si>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</si>
  <si>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</si>
  <si>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</si>
  <si>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</si>
  <si>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</si>
  <si>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</si>
  <si>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</si>
  <si>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</si>
  <si>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</si>
  <si>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</si>
  <si>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</si>
  <si>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</si>
  <si>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</si>
  <si>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</si>
  <si>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</si>
  <si>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</si>
  <si>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</si>
  <si>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</si>
  <si>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</si>
  <si>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</si>
  <si>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</si>
  <si>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</si>
  <si>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</si>
  <si>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</si>
  <si>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</si>
  <si>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</si>
  <si>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</si>
  <si>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</si>
  <si>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</si>
  <si>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</si>
  <si>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</si>
  <si>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</si>
  <si>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</si>
  <si>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</si>
  <si>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</si>
  <si>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</si>
  <si>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</si>
  <si>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</si>
  <si>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</si>
  <si>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</si>
  <si>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</si>
  <si>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</si>
  <si>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</si>
  <si>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</si>
  <si>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</si>
  <si>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</si>
  <si>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</si>
  <si>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</si>
  <si>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</si>
  <si>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</si>
  <si>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</si>
  <si>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</si>
  <si>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</si>
  <si>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</si>
  <si>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</si>
  <si>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</si>
  <si>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</si>
  <si>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</si>
  <si>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</si>
  <si>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</si>
  <si>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</si>
  <si>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</si>
  <si>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</si>
  <si>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</si>
  <si>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</si>
  <si>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</si>
  <si>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</si>
  <si>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</si>
  <si>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</si>
  <si>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</si>
  <si>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</si>
  <si>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</si>
  <si>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</si>
  <si>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</si>
  <si>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</si>
  <si>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</si>
  <si>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</si>
  <si>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</si>
  <si>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</si>
  <si>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</si>
  <si>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</si>
  <si>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</si>
  <si>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</si>
  <si>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</si>
  <si>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</si>
  <si>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</si>
  <si>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</si>
  <si>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</si>
  <si>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</si>
  <si>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</si>
  <si>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</si>
  <si>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</si>
  <si>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</si>
  <si>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</si>
  <si>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</si>
  <si>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</si>
  <si>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</si>
  <si>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</si>
  <si>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</si>
  <si>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</si>
  <si>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</si>
  <si>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</si>
  <si>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</si>
  <si>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</si>
  <si>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</si>
  <si>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</si>
  <si>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</si>
  <si>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</si>
  <si>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</si>
  <si>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</si>
  <si>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</si>
  <si>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</si>
  <si>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</si>
  <si>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</si>
  <si>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</si>
  <si>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</si>
  <si>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</si>
  <si>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</si>
  <si>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</si>
  <si>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</si>
  <si>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</si>
  <si>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</si>
  <si>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</si>
  <si>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</si>
  <si>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</si>
  <si>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</si>
  <si>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</si>
  <si>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</si>
  <si>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</si>
  <si>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</si>
  <si>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</si>
  <si>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</si>
  <si>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</si>
  <si>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</si>
  <si>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</si>
  <si>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</si>
  <si>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</si>
  <si>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</si>
  <si>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</si>
  <si>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</si>
  <si>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</si>
  <si>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</si>
  <si>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</si>
  <si>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</si>
  <si>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</si>
  <si>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</si>
  <si>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</si>
  <si>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</si>
  <si>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</si>
  <si>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</si>
  <si>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</si>
  <si>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</si>
  <si>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</si>
  <si>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</si>
  <si>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</si>
  <si>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</si>
  <si>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</si>
  <si>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</si>
  <si>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</si>
  <si>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</si>
  <si>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</si>
  <si>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</si>
  <si>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</si>
  <si>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</si>
  <si>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</si>
  <si>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</si>
  <si>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</si>
  <si>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</si>
  <si>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</si>
  <si>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</si>
  <si>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</si>
  <si>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</si>
  <si>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</si>
  <si>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</si>
  <si>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</si>
  <si>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</si>
  <si>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</si>
  <si>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</si>
  <si>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</si>
  <si>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</si>
  <si>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</si>
  <si>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</si>
  <si>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</si>
  <si>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</si>
  <si>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</si>
  <si>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</si>
  <si>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</si>
  <si>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</si>
  <si>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</si>
  <si>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</si>
  <si>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</si>
  <si>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</si>
  <si>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</si>
  <si>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</si>
  <si>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</si>
  <si>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</si>
  <si>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</si>
  <si>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</si>
  <si>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</si>
  <si>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</si>
  <si>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</si>
  <si>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</si>
  <si>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</si>
  <si>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</si>
  <si>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</si>
  <si>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</si>
  <si>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</si>
  <si>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</si>
  <si>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</si>
  <si>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</si>
  <si>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</si>
  <si>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</si>
  <si>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</si>
  <si>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</si>
  <si>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</si>
  <si>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</si>
  <si>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</si>
  <si>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</si>
  <si>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</si>
  <si>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</si>
  <si>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</si>
  <si>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</si>
  <si>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</si>
  <si>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</si>
  <si>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</si>
  <si>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</si>
  <si>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</si>
  <si>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</si>
  <si>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</si>
  <si>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</si>
  <si>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</si>
  <si>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</si>
  <si>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</si>
  <si>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</si>
  <si>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</si>
  <si>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</si>
  <si>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</si>
  <si>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</si>
  <si>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</si>
  <si>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</si>
  <si>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</si>
  <si>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</si>
  <si>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</si>
  <si>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</si>
  <si>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</si>
  <si>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</si>
  <si>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</si>
  <si>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</si>
  <si>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</si>
  <si>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</si>
  <si>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</si>
  <si>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</si>
  <si>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</si>
  <si>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</si>
  <si>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</si>
  <si>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</si>
  <si>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</si>
  <si>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</si>
  <si>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</si>
  <si>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</si>
  <si>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</si>
  <si>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</si>
  <si>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</si>
  <si>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</si>
  <si>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</si>
  <si>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</si>
  <si>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</si>
  <si>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</si>
  <si>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</si>
  <si>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</si>
  <si>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</si>
  <si>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</si>
  <si>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</si>
  <si>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</si>
  <si>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</si>
  <si>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</si>
  <si>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</si>
  <si>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</si>
  <si>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</si>
  <si>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</si>
  <si>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</si>
  <si>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</si>
  <si>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</si>
  <si>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</si>
  <si>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</si>
  <si>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</si>
  <si>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</si>
  <si>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</si>
  <si>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</si>
  <si>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</si>
  <si>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</si>
  <si>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</si>
  <si>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</si>
  <si>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</si>
  <si>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</si>
  <si>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</si>
  <si>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</si>
  <si>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</si>
  <si>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</si>
  <si>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</si>
  <si>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</si>
  <si>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</si>
  <si>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</si>
  <si>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</si>
  <si>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</si>
  <si>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</si>
  <si>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</si>
  <si>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</si>
  <si>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</si>
  <si>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</si>
  <si>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</si>
  <si>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</si>
  <si>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</si>
  <si>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</si>
  <si>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</si>
  <si>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</si>
  <si>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</si>
  <si>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</si>
  <si>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</si>
  <si>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</si>
  <si>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</si>
  <si>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</si>
  <si>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</si>
  <si>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</si>
  <si>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</si>
  <si>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</si>
  <si>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</si>
  <si>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</si>
  <si>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</si>
  <si>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</si>
  <si>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</si>
  <si>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</si>
  <si>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</si>
  <si>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</si>
  <si>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</si>
  <si>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</si>
  <si>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</si>
  <si>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</si>
  <si>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</si>
  <si>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</si>
  <si>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</si>
  <si>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</si>
  <si>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</si>
  <si>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</si>
  <si>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</si>
  <si>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</si>
  <si>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</si>
  <si>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</si>
  <si>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</si>
  <si>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</si>
  <si>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</si>
  <si>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</si>
  <si>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</si>
  <si>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</si>
  <si>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</si>
  <si>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</si>
  <si>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</si>
  <si>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</si>
  <si>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</si>
  <si>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</si>
  <si>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</si>
  <si>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</si>
  <si>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</si>
  <si>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</si>
  <si>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</si>
  <si>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</si>
  <si>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</si>
  <si>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</si>
  <si>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</si>
  <si>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</si>
  <si>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</si>
  <si>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</si>
  <si>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</si>
  <si>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</si>
  <si>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</si>
  <si>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</si>
  <si>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</si>
  <si>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</si>
  <si>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</si>
  <si>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</si>
  <si>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</si>
  <si>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</si>
  <si>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</si>
  <si>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</si>
  <si>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</si>
  <si>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</si>
  <si>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</si>
  <si>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</si>
  <si>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</si>
  <si>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</si>
  <si>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</si>
  <si>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</si>
  <si>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</si>
  <si>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</si>
  <si>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</si>
  <si>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</si>
  <si>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</si>
  <si>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</si>
  <si>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</si>
  <si>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</si>
  <si>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</si>
  <si>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</si>
  <si>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</si>
  <si>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</si>
  <si>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</si>
  <si>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</si>
  <si>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</si>
  <si>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</si>
  <si>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</si>
  <si>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</si>
  <si>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</si>
  <si>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</si>
  <si>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</si>
  <si>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</si>
  <si>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</si>
  <si>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</si>
  <si>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</si>
  <si>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</si>
  <si>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</si>
  <si>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</si>
  <si>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</si>
  <si>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</si>
  <si>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</si>
  <si>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</si>
  <si>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</si>
  <si>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</si>
  <si>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</si>
  <si>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</si>
  <si>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</si>
  <si>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</si>
  <si>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</si>
  <si>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</si>
  <si>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</si>
  <si>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</si>
  <si>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</si>
  <si>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</si>
  <si>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</si>
  <si>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</si>
  <si>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</si>
  <si>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</si>
  <si>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</si>
  <si>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</si>
  <si>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</si>
  <si>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</si>
  <si>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</si>
  <si>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</si>
  <si>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</si>
  <si>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</si>
  <si>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</si>
  <si>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</si>
  <si>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</si>
  <si>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</si>
  <si>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</si>
  <si>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</si>
  <si>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</si>
  <si>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</si>
  <si>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</si>
  <si>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</si>
  <si>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</si>
  <si>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</si>
  <si>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</si>
  <si>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</si>
  <si>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</si>
  <si>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</si>
  <si>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</si>
  <si>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</si>
  <si>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</si>
  <si>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</si>
  <si>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</si>
  <si>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</si>
  <si>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</si>
  <si>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</si>
  <si>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</si>
  <si>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</si>
  <si>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</si>
  <si>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</si>
  <si>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</si>
  <si>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</si>
  <si>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</si>
  <si>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</si>
  <si>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</si>
  <si>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</si>
  <si>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</si>
  <si>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</si>
  <si>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</si>
  <si>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</si>
  <si>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</si>
  <si>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</si>
  <si>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</si>
  <si>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</si>
  <si>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</si>
  <si>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</si>
  <si>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</si>
  <si>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</si>
  <si>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</si>
  <si>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</si>
  <si>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</si>
  <si>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</si>
  <si>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</si>
  <si>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</si>
  <si>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</si>
  <si>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</si>
  <si>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</si>
  <si>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</si>
  <si>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</si>
  <si>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</si>
  <si>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</si>
  <si>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</si>
  <si>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</si>
  <si>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</si>
  <si>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</si>
  <si>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</si>
  <si>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</si>
  <si>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</si>
  <si>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</si>
  <si>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</si>
  <si>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</si>
  <si>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</si>
  <si>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</si>
  <si>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</si>
  <si>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</si>
  <si>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</si>
  <si>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</si>
  <si>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</si>
  <si>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</si>
  <si>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</si>
  <si>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</si>
  <si>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</si>
  <si>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</si>
  <si>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</si>
  <si>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</si>
  <si>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</si>
  <si>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</si>
  <si>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</si>
  <si>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</si>
  <si>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</si>
  <si>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</si>
  <si>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</si>
  <si>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</si>
  <si>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</si>
  <si>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</si>
  <si>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</si>
  <si>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</si>
  <si>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</si>
  <si>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</si>
  <si>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</si>
  <si>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</si>
  <si>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</si>
  <si>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</si>
  <si>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</si>
  <si>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</si>
  <si>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</si>
  <si>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</si>
  <si>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</si>
  <si>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</si>
  <si>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</si>
  <si>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</si>
  <si>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</si>
  <si>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</si>
  <si>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</si>
  <si>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</si>
  <si>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</si>
  <si>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</si>
  <si>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</si>
  <si>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</si>
  <si>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</si>
  <si>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</si>
  <si>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</si>
  <si>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</si>
  <si>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</si>
  <si>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</si>
  <si>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</si>
  <si>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</si>
  <si>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</si>
  <si>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</si>
  <si>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</si>
  <si>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</si>
  <si>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</si>
  <si>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</si>
  <si>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</si>
  <si>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</si>
  <si>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</si>
  <si>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</si>
  <si>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</si>
  <si>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</si>
  <si>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</si>
  <si>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</si>
  <si>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</si>
  <si>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</si>
  <si>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</si>
  <si>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</si>
  <si>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</si>
  <si>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</si>
  <si>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</si>
  <si>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</si>
  <si>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</si>
  <si>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</si>
  <si>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</si>
  <si>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</si>
  <si>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</si>
  <si>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</si>
  <si>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</si>
  <si>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</si>
  <si>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</si>
  <si>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</si>
  <si>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</si>
  <si>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</si>
  <si>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</si>
  <si>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</si>
  <si>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</si>
  <si>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</si>
  <si>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</si>
  <si>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</si>
  <si>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</si>
  <si>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</si>
  <si>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</si>
  <si>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</si>
  <si>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</si>
  <si>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</si>
  <si>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</si>
  <si>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</si>
  <si>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</si>
  <si>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</si>
  <si>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</si>
  <si>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</si>
  <si>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</si>
  <si>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</si>
  <si>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</si>
  <si>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</si>
  <si>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</si>
  <si>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</si>
  <si>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</si>
  <si>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</si>
  <si>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</si>
  <si>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</si>
  <si>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</si>
  <si>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</si>
  <si>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</si>
  <si>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</si>
  <si>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</si>
  <si>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</si>
  <si>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</si>
  <si>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</si>
  <si>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</si>
  <si>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</si>
  <si>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</si>
  <si>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</si>
  <si>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</si>
  <si>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</si>
  <si>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</si>
  <si>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</si>
  <si>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</si>
  <si>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</si>
  <si>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</si>
  <si>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</si>
  <si>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</si>
  <si>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</si>
  <si>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</si>
  <si>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</si>
  <si>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</si>
  <si>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</si>
  <si>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</si>
  <si>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</si>
  <si>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</si>
  <si>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</si>
  <si>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</si>
  <si>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</si>
  <si>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</si>
  <si>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</si>
  <si>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</si>
  <si>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</si>
  <si>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</si>
  <si>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</si>
  <si>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</si>
  <si>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</si>
  <si>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</si>
  <si>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</si>
  <si>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</si>
  <si>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</si>
  <si>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</si>
  <si>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</si>
  <si>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</si>
  <si>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</si>
  <si>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</si>
  <si>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</si>
  <si>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</si>
  <si>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</si>
  <si>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</si>
  <si>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</si>
  <si>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</si>
  <si>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</si>
  <si>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</si>
  <si>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</si>
  <si>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</si>
  <si>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</si>
  <si>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</si>
  <si>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</si>
  <si>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</si>
  <si>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</si>
  <si>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</si>
  <si>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</si>
  <si>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</si>
  <si>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</si>
  <si>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</si>
  <si>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</si>
  <si>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</si>
  <si>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</si>
  <si>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</si>
  <si>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</si>
  <si>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</si>
  <si>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</si>
  <si>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</si>
  <si>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</si>
  <si>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</si>
  <si>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</si>
  <si>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</si>
  <si>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</si>
  <si>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</si>
  <si>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</si>
  <si>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</si>
  <si>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</si>
  <si>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</si>
  <si>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</si>
  <si>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</si>
  <si>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</si>
  <si>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</si>
  <si>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</si>
  <si>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</si>
  <si>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</si>
  <si>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</si>
  <si>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</si>
  <si>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</si>
  <si>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</si>
  <si>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</si>
  <si>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</si>
  <si>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</si>
  <si>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</si>
  <si>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</si>
  <si>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</si>
  <si>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</si>
  <si>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</si>
  <si>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</si>
  <si>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</si>
  <si>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</si>
  <si>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</si>
  <si>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</si>
  <si>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</si>
  <si>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</si>
  <si>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</si>
  <si>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</si>
  <si>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</si>
  <si>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</si>
  <si>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</si>
  <si>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</si>
  <si>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</si>
  <si>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</si>
  <si>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</si>
  <si>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</si>
  <si>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</si>
  <si>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</si>
  <si>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</si>
  <si>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</si>
  <si>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</si>
  <si>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</si>
  <si>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</si>
  <si>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</si>
  <si>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</si>
  <si>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</si>
  <si>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</si>
  <si>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</si>
  <si>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</si>
  <si>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</si>
  <si>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</si>
  <si>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</si>
  <si>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</si>
  <si>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</si>
  <si>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</si>
  <si>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</si>
  <si>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</si>
  <si>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</si>
  <si>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</si>
  <si>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</si>
  <si>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</si>
  <si>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</si>
  <si>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</si>
  <si>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</si>
  <si>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</si>
  <si>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</si>
  <si>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</si>
  <si>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</si>
  <si>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</si>
  <si>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</si>
  <si>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</si>
  <si>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</si>
  <si>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</si>
  <si>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</si>
  <si>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</si>
  <si>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</si>
  <si>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</si>
  <si>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</si>
  <si>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</si>
  <si>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</si>
  <si>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</si>
  <si>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</si>
  <si>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</si>
  <si>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</si>
  <si>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</si>
  <si>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</si>
  <si>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</si>
  <si>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</si>
  <si>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</si>
  <si>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</si>
  <si>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</si>
  <si>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</si>
  <si>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</si>
  <si>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</si>
  <si>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</si>
  <si>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</si>
  <si>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</si>
  <si>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</si>
  <si>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</si>
  <si>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</si>
  <si>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</si>
  <si>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</si>
  <si>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</si>
  <si>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</si>
  <si>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</si>
  <si>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</si>
  <si>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</si>
  <si>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</si>
  <si>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</si>
  <si>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</si>
  <si>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</si>
  <si>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</si>
  <si>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</si>
  <si>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</si>
  <si>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</si>
  <si>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</si>
  <si>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</si>
  <si>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</si>
  <si>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</si>
  <si>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</si>
  <si>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</si>
  <si>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</si>
  <si>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</si>
  <si>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</si>
  <si>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</si>
  <si>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</si>
  <si>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</si>
  <si>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</si>
  <si>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</si>
  <si>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</si>
  <si>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</si>
  <si>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</si>
  <si>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</si>
  <si>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</si>
  <si>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</si>
  <si>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</si>
  <si>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</si>
  <si>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</si>
  <si>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</si>
  <si>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</si>
  <si>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</si>
  <si>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</si>
  <si>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</si>
  <si>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</si>
  <si>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</si>
  <si>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</si>
  <si>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</si>
  <si>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</si>
  <si>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</si>
  <si>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</si>
  <si>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</si>
  <si>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</si>
  <si>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</si>
  <si>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</si>
  <si>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</si>
  <si>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</si>
  <si>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</si>
  <si>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</si>
  <si>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</si>
  <si>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</si>
  <si>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</si>
  <si>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</si>
  <si>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</si>
  <si>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</si>
  <si>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</si>
  <si>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</si>
  <si>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</si>
  <si>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</si>
  <si>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</si>
  <si>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</si>
  <si>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</si>
  <si>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</si>
  <si>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</si>
  <si>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</si>
  <si>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</si>
  <si>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</si>
  <si>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</si>
  <si>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</si>
  <si>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</si>
  <si>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</si>
  <si>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</si>
  <si>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</si>
  <si>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</si>
  <si>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</si>
  <si>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</si>
  <si>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</si>
  <si>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</si>
  <si>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</si>
  <si>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</si>
  <si>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</si>
  <si>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</si>
  <si>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</si>
  <si>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</si>
  <si>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</si>
  <si>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</si>
  <si>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</si>
  <si>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</si>
  <si>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</si>
  <si>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</si>
  <si>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</si>
  <si>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</si>
  <si>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</si>
  <si>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</si>
  <si>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</si>
  <si>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</si>
  <si>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</si>
  <si>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</si>
  <si>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</si>
  <si>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</si>
  <si>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</si>
  <si>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</si>
  <si>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</si>
  <si>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</si>
  <si>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</si>
  <si>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</si>
  <si>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</si>
  <si>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</si>
  <si>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</si>
  <si>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</si>
  <si>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</si>
  <si>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</si>
  <si>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</si>
  <si>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</si>
  <si>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</si>
  <si>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</si>
  <si>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</si>
  <si>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</si>
  <si>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</si>
  <si>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</si>
  <si>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</si>
  <si>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</si>
  <si>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</si>
  <si>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</si>
  <si>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</si>
  <si>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</si>
  <si>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</si>
  <si>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</si>
  <si>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</si>
  <si>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</si>
  <si>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</si>
  <si>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</si>
  <si>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</si>
  <si>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</si>
  <si>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</si>
  <si>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</si>
  <si>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</si>
  <si>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</si>
  <si>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</si>
  <si>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</si>
  <si>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</si>
  <si>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</si>
  <si>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</si>
  <si>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</si>
  <si>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</si>
  <si>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</si>
  <si>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</si>
  <si>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</si>
  <si>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</si>
  <si>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</si>
  <si>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</si>
  <si>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</si>
  <si>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</si>
  <si>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</si>
  <si>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</si>
  <si>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</si>
  <si>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</si>
  <si>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</si>
  <si>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</si>
  <si>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</si>
  <si>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</si>
  <si>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</si>
  <si>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</si>
  <si>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</si>
  <si>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</si>
  <si>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</si>
  <si>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</si>
  <si>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</si>
  <si>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</si>
  <si>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</si>
  <si>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</si>
  <si>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</si>
  <si>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</si>
  <si>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</si>
  <si>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</si>
  <si>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</si>
  <si>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</si>
  <si>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</si>
  <si>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</si>
  <si>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</si>
  <si>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</si>
  <si>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</si>
  <si>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</si>
  <si>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</si>
  <si>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</si>
  <si>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</si>
  <si>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</si>
  <si>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</si>
  <si>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</si>
  <si>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</si>
  <si>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</si>
  <si>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</si>
  <si>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</si>
  <si>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</si>
  <si>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</si>
  <si>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</si>
  <si>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</si>
  <si>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</si>
  <si>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</si>
  <si>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</si>
  <si>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</si>
  <si>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</si>
  <si>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</si>
  <si>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</si>
  <si>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</si>
  <si>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</si>
  <si>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</si>
  <si>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</si>
  <si>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</si>
  <si>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</si>
  <si>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</si>
  <si>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</si>
  <si>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</si>
  <si>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</si>
  <si>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</si>
  <si>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</si>
  <si>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</si>
  <si>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</si>
  <si>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</si>
  <si>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</si>
  <si>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</si>
  <si>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</si>
  <si>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</si>
  <si>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</si>
  <si>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</si>
  <si>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</si>
  <si>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</si>
  <si>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</si>
  <si>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</si>
  <si>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</si>
  <si>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</si>
  <si>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</si>
  <si>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</si>
  <si>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</si>
  <si>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</si>
  <si>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</si>
  <si>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</si>
  <si>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</si>
  <si>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</si>
  <si>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</si>
  <si>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</si>
  <si>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</si>
  <si>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</si>
  <si>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</si>
  <si>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</si>
  <si>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</si>
  <si>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</si>
  <si>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</si>
  <si>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</si>
  <si>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</si>
  <si>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</si>
  <si>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</si>
  <si>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</si>
  <si>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</si>
  <si>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</si>
  <si>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</si>
  <si>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</si>
  <si>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</si>
  <si>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</si>
  <si>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</si>
  <si>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</si>
  <si>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</si>
  <si>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</si>
  <si>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</si>
  <si>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</si>
  <si>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</si>
  <si>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</si>
  <si>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</si>
  <si>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</si>
  <si>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</si>
  <si>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</si>
  <si>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</si>
  <si>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</si>
  <si>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</si>
  <si>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</si>
  <si>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</si>
  <si>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</si>
  <si>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</si>
  <si>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</si>
  <si>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</si>
  <si>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</si>
  <si>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</si>
  <si>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</si>
  <si>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</si>
  <si>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</si>
  <si>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</si>
  <si>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</si>
  <si>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</si>
  <si>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</si>
  <si>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</si>
  <si>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</si>
  <si>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</si>
  <si>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</si>
  <si>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</si>
  <si>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</si>
  <si>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</si>
  <si>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</si>
  <si>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</si>
  <si>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</si>
  <si>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</si>
  <si>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</si>
  <si>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</si>
  <si>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</si>
  <si>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</si>
  <si>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</si>
  <si>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</si>
  <si>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</si>
  <si>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</si>
  <si>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</si>
  <si>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</si>
  <si>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</si>
  <si>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</si>
  <si>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</si>
  <si>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</si>
  <si>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</si>
  <si>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</si>
  <si>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</si>
  <si>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</si>
  <si>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</si>
  <si>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</si>
  <si>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</si>
  <si>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</si>
  <si>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</si>
  <si>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</si>
  <si>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</si>
  <si>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</si>
  <si>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</si>
  <si>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</si>
  <si>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</si>
  <si>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</si>
  <si>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</si>
  <si>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</si>
  <si>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</si>
  <si>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</si>
  <si>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</si>
  <si>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</si>
  <si>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</si>
  <si>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</si>
  <si>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</si>
  <si>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</si>
  <si>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</si>
  <si>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</si>
  <si>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</si>
  <si>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</si>
  <si>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</si>
  <si>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</si>
  <si>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</si>
  <si>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</si>
  <si>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</si>
  <si>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</si>
  <si>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</si>
  <si>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</si>
  <si>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</si>
  <si>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</si>
  <si>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</si>
  <si>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</si>
  <si>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</si>
  <si>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</si>
  <si>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</si>
  <si>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</si>
  <si>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</si>
  <si>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</si>
  <si>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</si>
  <si>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</si>
  <si>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</si>
  <si>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</si>
  <si>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</si>
  <si>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</si>
  <si>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</si>
  <si>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</si>
  <si>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</si>
  <si>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</si>
  <si>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</si>
  <si>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</si>
  <si>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</si>
  <si>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</si>
  <si>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</si>
  <si>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</si>
  <si>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</si>
  <si>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</si>
  <si>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</si>
  <si>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</si>
  <si>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</si>
  <si>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</si>
  <si>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</si>
  <si>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</si>
  <si>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</si>
  <si>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</si>
  <si>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</si>
  <si>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</si>
  <si>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</si>
  <si>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</si>
  <si>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</si>
  <si>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</si>
  <si>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</si>
  <si>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</si>
  <si>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</si>
  <si>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</si>
  <si>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</si>
  <si>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</si>
  <si>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</si>
  <si>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</si>
  <si>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</si>
  <si>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</si>
  <si>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</si>
  <si>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</si>
  <si>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</si>
  <si>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</si>
  <si>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</si>
  <si>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</si>
  <si>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</si>
  <si>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</si>
  <si>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</si>
  <si>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</si>
  <si>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</si>
  <si>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</si>
  <si>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</si>
  <si>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</si>
  <si>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</si>
  <si>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</si>
  <si>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</si>
  <si>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</si>
  <si>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</si>
  <si>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</si>
  <si>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</si>
  <si>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</si>
  <si>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</si>
  <si>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</si>
  <si>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</si>
  <si>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</si>
  <si>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</si>
  <si>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</si>
  <si>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</si>
  <si>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</si>
  <si>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</si>
  <si>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</si>
  <si>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</si>
  <si>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</si>
  <si>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</si>
  <si>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</si>
  <si>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</si>
  <si>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</si>
  <si>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</si>
  <si>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</si>
  <si>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</si>
  <si>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</si>
  <si>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</si>
  <si>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</si>
  <si>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</si>
  <si>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</si>
  <si>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</si>
  <si>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</si>
  <si>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</si>
  <si>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</si>
  <si>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</si>
  <si>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</si>
  <si>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</si>
  <si>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</si>
  <si>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</si>
  <si>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</si>
  <si>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</si>
  <si>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</si>
  <si>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</si>
  <si>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</si>
  <si>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</si>
  <si>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</si>
  <si>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</si>
  <si>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</si>
  <si>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</si>
  <si>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</si>
  <si>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</si>
  <si>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</si>
  <si>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</si>
  <si>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</si>
  <si>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</si>
  <si>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</si>
  <si>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</si>
  <si>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</si>
  <si>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</si>
  <si>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</si>
  <si>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</si>
  <si>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</si>
  <si>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</si>
  <si>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</si>
  <si>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</si>
  <si>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</si>
  <si>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</si>
  <si>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</si>
  <si>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</si>
  <si>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</si>
  <si>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</si>
  <si>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</si>
  <si>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</si>
  <si>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</si>
  <si>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</si>
  <si>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</si>
  <si>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</si>
  <si>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</si>
  <si>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</si>
  <si>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</si>
  <si>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</si>
  <si>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</si>
  <si>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</si>
  <si>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</si>
  <si>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</si>
  <si>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</si>
  <si>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</si>
  <si>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</si>
  <si>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</si>
  <si>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</si>
  <si>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</si>
  <si>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</si>
  <si>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</si>
  <si>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</si>
  <si>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</si>
  <si>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</si>
  <si>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</si>
  <si>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</si>
  <si>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</si>
  <si>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</si>
  <si>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</si>
  <si>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</si>
  <si>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</si>
  <si>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</si>
  <si>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</si>
  <si>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</si>
  <si>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</si>
  <si>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</si>
  <si>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</si>
  <si>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</si>
  <si>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</si>
  <si>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</si>
  <si>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</si>
  <si>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</si>
  <si>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</si>
  <si>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</si>
  <si>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</si>
  <si>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</si>
  <si>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</si>
  <si>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</si>
  <si>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</si>
  <si>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</si>
  <si>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</si>
  <si>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</si>
  <si>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</si>
  <si>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</si>
  <si>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</si>
  <si>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</si>
  <si>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</si>
  <si>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</si>
  <si>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</si>
  <si>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</si>
  <si>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</si>
  <si>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</si>
  <si>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</si>
  <si>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</si>
  <si>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</si>
  <si>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</si>
  <si>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</si>
  <si>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</si>
  <si>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</si>
  <si>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</si>
  <si>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</si>
  <si>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</si>
  <si>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</si>
  <si>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</si>
  <si>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</si>
  <si>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</si>
  <si>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</si>
  <si>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</si>
  <si>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</si>
  <si>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</si>
  <si>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</si>
  <si>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</si>
  <si>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</si>
  <si>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</si>
  <si>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</si>
  <si>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</si>
  <si>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</si>
  <si>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</si>
  <si>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</si>
  <si>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</si>
  <si>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</si>
  <si>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</si>
  <si>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</si>
  <si>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</si>
  <si>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</si>
  <si>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</si>
  <si>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</si>
  <si>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</si>
  <si>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</si>
  <si>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</si>
  <si>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</si>
  <si>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</si>
  <si>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</si>
  <si>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</si>
  <si>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</si>
  <si>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</si>
  <si>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</si>
  <si>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</si>
  <si>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</si>
  <si>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</si>
  <si>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</si>
  <si>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</si>
  <si>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</si>
  <si>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</si>
  <si>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</si>
  <si>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</si>
  <si>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</si>
  <si>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</si>
  <si>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</si>
  <si>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</si>
  <si>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</si>
  <si>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</si>
  <si>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</si>
  <si>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</si>
  <si>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</si>
  <si>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</si>
  <si>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</si>
  <si>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</si>
  <si>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</si>
  <si>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</si>
  <si>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</si>
  <si>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</si>
  <si>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</si>
  <si>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</si>
  <si>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</si>
  <si>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</si>
  <si>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</si>
  <si>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</si>
  <si>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</si>
  <si>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</si>
  <si>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</si>
  <si>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</si>
  <si>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</si>
  <si>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</si>
  <si>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</si>
  <si>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</si>
  <si>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</si>
  <si>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</si>
  <si>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</si>
  <si>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</si>
  <si>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</si>
  <si>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</si>
  <si>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</si>
  <si>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</si>
  <si>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</si>
  <si>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</si>
  <si>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</si>
  <si>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</si>
  <si>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</si>
  <si>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</si>
  <si>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</si>
  <si>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</si>
  <si>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</si>
  <si>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</si>
  <si>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</si>
  <si>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</si>
  <si>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</si>
  <si>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</si>
  <si>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</si>
  <si>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</si>
  <si>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</si>
  <si>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</si>
  <si>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</si>
  <si>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</si>
  <si>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</si>
  <si>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</si>
  <si>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</si>
  <si>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</si>
  <si>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</si>
  <si>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</si>
  <si>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</si>
  <si>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</si>
  <si>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</si>
  <si>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</si>
  <si>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</si>
  <si>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</si>
  <si>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</si>
  <si>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</si>
  <si>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</si>
  <si>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</si>
  <si>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</si>
  <si>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</si>
  <si>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</si>
  <si>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</si>
  <si>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</si>
  <si>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</si>
  <si>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</si>
  <si>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</si>
  <si>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</si>
  <si>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</si>
  <si>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</si>
  <si>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</si>
  <si>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</si>
  <si>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</si>
  <si>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</si>
  <si>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</si>
  <si>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</si>
  <si>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</si>
  <si>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</si>
  <si>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</si>
  <si>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</si>
  <si>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</si>
  <si>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</si>
  <si>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</si>
  <si>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</si>
  <si>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</si>
  <si>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</si>
  <si>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</si>
  <si>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</si>
  <si>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</si>
  <si>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</si>
  <si>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</si>
  <si>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</si>
  <si>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</si>
  <si>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</si>
  <si>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</si>
  <si>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</si>
  <si>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</si>
  <si>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</si>
  <si>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</si>
  <si>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</si>
  <si>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</si>
  <si>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</si>
  <si>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</si>
  <si>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</si>
  <si>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</si>
  <si>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</si>
  <si>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</si>
  <si>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</si>
  <si>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</si>
  <si>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</si>
  <si>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</si>
  <si>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</si>
  <si>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</si>
  <si>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</si>
  <si>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</si>
  <si>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</si>
  <si>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</si>
  <si>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</si>
  <si>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</si>
  <si>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</si>
  <si>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</si>
  <si>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</si>
  <si>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</si>
  <si>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</si>
  <si>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</si>
  <si>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</si>
  <si>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</si>
  <si>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</si>
  <si>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</si>
  <si>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</si>
  <si>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</si>
  <si>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</si>
  <si>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</si>
  <si>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</si>
  <si>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</si>
  <si>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</si>
  <si>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</si>
  <si>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</si>
  <si>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</si>
  <si>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</si>
  <si>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</si>
  <si>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</si>
  <si>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</si>
  <si>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</si>
  <si>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</si>
  <si>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</si>
  <si>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</si>
  <si>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</si>
  <si>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</si>
  <si>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</si>
  <si>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</si>
  <si>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</si>
  <si>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</si>
  <si>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</si>
  <si>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</si>
  <si>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</si>
  <si>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</si>
  <si>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</si>
  <si>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</si>
  <si>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</si>
  <si>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</si>
  <si>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</si>
  <si>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</si>
  <si>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</si>
  <si>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</si>
  <si>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</si>
  <si>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</si>
  <si>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</si>
  <si>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</si>
  <si>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</si>
  <si>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</si>
  <si>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</si>
  <si>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</si>
  <si>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</si>
  <si>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</si>
  <si>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</si>
  <si>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</si>
  <si>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</si>
  <si>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</si>
  <si>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</si>
  <si>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</si>
  <si>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</si>
  <si>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</si>
  <si>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</si>
  <si>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</si>
  <si>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</si>
  <si>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</si>
  <si>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</si>
  <si>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</si>
  <si>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</si>
  <si>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</si>
  <si>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</si>
  <si>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</si>
  <si>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</si>
  <si>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</si>
  <si>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</si>
  <si>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</si>
  <si>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</si>
  <si>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</si>
  <si>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</si>
  <si>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</si>
  <si>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</si>
  <si>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</si>
  <si>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</si>
  <si>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</si>
  <si>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</si>
  <si>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</si>
  <si>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</si>
  <si>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</si>
  <si>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</si>
  <si>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</si>
  <si>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</si>
  <si>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</si>
  <si>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</si>
  <si>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</si>
  <si>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</si>
  <si>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</si>
  <si>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</si>
  <si>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</si>
  <si>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</si>
  <si>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</si>
  <si>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</si>
  <si>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</si>
  <si>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</si>
  <si>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</si>
  <si>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</si>
  <si>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</si>
  <si>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</si>
  <si>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</si>
  <si>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</si>
  <si>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</si>
  <si>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</si>
  <si>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</si>
  <si>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</si>
  <si>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</si>
  <si>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</si>
  <si>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</si>
  <si>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</si>
  <si>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</si>
  <si>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</si>
  <si>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</si>
  <si>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</si>
  <si>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</si>
  <si>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</si>
  <si>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</si>
  <si>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</si>
  <si>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</si>
  <si>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</si>
  <si>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</si>
  <si>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</si>
  <si>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</si>
  <si>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</si>
  <si>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</si>
  <si>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</si>
  <si>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</si>
  <si>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</si>
  <si>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</si>
  <si>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</si>
  <si>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</si>
  <si>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</si>
  <si>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</si>
  <si>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</si>
  <si>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</si>
  <si>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</si>
  <si>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</si>
  <si>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</si>
  <si>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</si>
  <si>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</si>
  <si>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</si>
  <si>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</si>
  <si>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</si>
  <si>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</si>
  <si>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</si>
  <si>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</si>
  <si>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</si>
  <si>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</si>
  <si>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</si>
  <si>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</si>
  <si>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</si>
  <si>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</si>
  <si>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</si>
  <si>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</si>
  <si>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</si>
  <si>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</si>
  <si>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</si>
  <si>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</si>
  <si>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</si>
  <si>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</si>
  <si>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</si>
  <si>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</si>
  <si>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</si>
  <si>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</si>
  <si>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</si>
  <si>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</si>
  <si>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</si>
  <si>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</si>
  <si>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</si>
  <si>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</si>
  <si>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</si>
  <si>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</si>
  <si>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</si>
  <si>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</si>
  <si>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</si>
  <si>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</si>
  <si>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</si>
  <si>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</si>
  <si>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</si>
  <si>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</si>
  <si>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</si>
  <si>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</si>
  <si>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</si>
  <si>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</si>
  <si>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</si>
  <si>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</si>
  <si>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</si>
  <si>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</si>
  <si>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</si>
  <si>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</si>
  <si>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</si>
  <si>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</si>
  <si>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</si>
  <si>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</si>
  <si>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</si>
  <si>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</si>
  <si>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</si>
  <si>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</si>
  <si>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</si>
  <si>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</si>
  <si>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</si>
  <si>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</si>
  <si>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</si>
  <si>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</si>
  <si>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</si>
  <si>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</si>
  <si>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</si>
  <si>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</si>
  <si>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</si>
  <si>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</si>
  <si>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</si>
  <si>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</si>
  <si>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</si>
  <si>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</si>
  <si>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</si>
  <si>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</si>
  <si>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</si>
  <si>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</si>
  <si>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</si>
  <si>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</si>
  <si>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</si>
  <si>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</si>
  <si>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</si>
  <si>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</si>
  <si>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</si>
  <si>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</si>
  <si>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</si>
  <si>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</si>
  <si>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</si>
  <si>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</si>
  <si>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</si>
  <si>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</si>
  <si>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</si>
  <si>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</si>
  <si>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</si>
  <si>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</si>
  <si>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</si>
  <si>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</si>
  <si>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</si>
  <si>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</si>
  <si>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</si>
  <si>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</si>
  <si>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</si>
  <si>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</si>
  <si>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</si>
  <si>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</si>
  <si>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</si>
  <si>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</si>
  <si>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</si>
  <si>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</si>
  <si>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</si>
  <si>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</si>
  <si>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</si>
  <si>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</si>
  <si>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</si>
  <si>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</si>
  <si>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</si>
  <si>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</si>
  <si>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</si>
  <si>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</si>
  <si>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</si>
  <si>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</si>
  <si>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</si>
  <si>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</si>
  <si>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</si>
  <si>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</si>
  <si>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</si>
  <si>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</si>
  <si>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</si>
  <si>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</si>
  <si>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</si>
  <si>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</si>
  <si>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</si>
  <si>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</si>
  <si>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</si>
  <si>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</si>
  <si>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</si>
  <si>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</si>
  <si>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</si>
  <si>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</si>
  <si>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</si>
  <si>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</si>
  <si>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</si>
  <si>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</si>
  <si>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</si>
  <si>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</si>
  <si>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</si>
  <si>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</si>
  <si>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</si>
  <si>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</si>
  <si>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</si>
  <si>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</si>
  <si>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</si>
  <si>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</si>
  <si>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</si>
  <si>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</si>
  <si>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</si>
  <si>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</si>
  <si>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</si>
  <si>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</si>
  <si>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</si>
  <si>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</si>
  <si>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</si>
  <si>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</si>
  <si>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</si>
  <si>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</si>
  <si>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</si>
  <si>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</si>
  <si>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</si>
  <si>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</si>
  <si>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</si>
  <si>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</si>
  <si>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</si>
  <si>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</si>
  <si>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</si>
  <si>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</si>
  <si>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</si>
  <si>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</si>
  <si>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</si>
  <si>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</si>
  <si>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</si>
  <si>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</si>
  <si>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</si>
  <si>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</si>
  <si>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</si>
  <si>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</si>
  <si>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</si>
  <si>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</si>
  <si>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</si>
  <si>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</si>
  <si>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</si>
  <si>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</si>
  <si>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</si>
  <si>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</si>
  <si>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</si>
  <si>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</si>
  <si>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</si>
  <si>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</si>
  <si>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</si>
  <si>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</si>
  <si>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</si>
  <si>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</si>
  <si>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</si>
  <si>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</si>
  <si>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</si>
  <si>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</si>
  <si>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</si>
  <si>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</si>
  <si>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</si>
  <si>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</si>
  <si>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</si>
  <si>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</si>
  <si>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</si>
  <si>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</si>
  <si>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</si>
  <si>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</si>
  <si>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</si>
  <si>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</si>
  <si>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</si>
  <si>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</si>
  <si>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</si>
  <si>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</si>
  <si>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</si>
  <si>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</si>
  <si>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</si>
  <si>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</si>
  <si>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</si>
  <si>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</si>
  <si>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</si>
  <si>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</si>
  <si>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</si>
  <si>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</si>
  <si>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</si>
  <si>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</si>
  <si>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</si>
  <si>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</si>
  <si>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</si>
  <si>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</si>
  <si>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</si>
  <si>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</si>
  <si>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</si>
  <si>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</si>
  <si>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</si>
  <si>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</si>
  <si>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</si>
  <si>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</si>
  <si>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</si>
  <si>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</si>
  <si>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</si>
  <si>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</si>
  <si>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</si>
  <si>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</si>
  <si>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</si>
  <si>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</si>
  <si>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</si>
  <si>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</si>
  <si>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</si>
  <si>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</si>
  <si>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</si>
  <si>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</si>
  <si>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</si>
  <si>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</si>
  <si>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</si>
  <si>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</si>
  <si>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</si>
  <si>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</si>
  <si>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</si>
  <si>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</si>
  <si>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</si>
  <si>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</si>
  <si>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</si>
  <si>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</si>
  <si>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</si>
  <si>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</si>
  <si>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</si>
  <si>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</si>
  <si>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</si>
  <si>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</si>
  <si>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</si>
  <si>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</si>
  <si>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</si>
  <si>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</si>
  <si>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</si>
  <si>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</si>
  <si>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</si>
  <si>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</si>
  <si>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</si>
  <si>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</si>
  <si>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</si>
  <si>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</si>
  <si>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</si>
  <si>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</si>
  <si>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</si>
  <si>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</si>
  <si>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</si>
  <si>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</si>
  <si>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</si>
  <si>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</si>
  <si>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</si>
  <si>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</si>
  <si>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</si>
  <si>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</si>
  <si>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</si>
  <si>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</si>
  <si>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</si>
  <si>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</si>
  <si>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</si>
  <si>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</si>
  <si>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</si>
  <si>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</si>
  <si>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</si>
  <si>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</si>
  <si>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</si>
  <si>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</si>
  <si>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</si>
  <si>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</si>
  <si>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</si>
  <si>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</si>
  <si>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</si>
  <si>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</si>
  <si>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</si>
  <si>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</si>
  <si>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</si>
  <si>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</si>
  <si>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</si>
  <si>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</si>
  <si>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</si>
  <si>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</si>
  <si>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</si>
  <si>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</si>
  <si>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</si>
  <si>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</si>
  <si>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</si>
  <si>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</si>
  <si>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</si>
  <si>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</si>
  <si>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</si>
  <si>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</si>
  <si>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</si>
  <si>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</si>
  <si>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</si>
  <si>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</si>
  <si>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</si>
  <si>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</si>
  <si>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</si>
  <si>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</si>
  <si>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</si>
  <si>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</si>
  <si>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</si>
  <si>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</si>
  <si>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</si>
  <si>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</si>
  <si>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</si>
  <si>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</si>
  <si>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</si>
  <si>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</si>
  <si>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</si>
  <si>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</si>
  <si>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</si>
  <si>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</si>
  <si>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</si>
  <si>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</si>
  <si>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</si>
  <si>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</si>
  <si>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</si>
  <si>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</si>
  <si>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</si>
  <si>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</si>
  <si>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</si>
  <si>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</si>
  <si>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</si>
  <si>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</si>
  <si>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</si>
  <si>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</si>
  <si>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</si>
  <si>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</si>
  <si>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</si>
  <si>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</si>
  <si>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</si>
  <si>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</si>
  <si>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</si>
  <si>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</si>
  <si>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</si>
  <si>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</si>
  <si>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</si>
  <si>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</si>
  <si>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</si>
  <si>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</si>
  <si>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</si>
  <si>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</si>
  <si>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</si>
  <si>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</si>
  <si>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</si>
  <si>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</si>
  <si>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</si>
  <si>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</si>
  <si>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</si>
  <si>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</si>
  <si>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</si>
  <si>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</si>
  <si>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</si>
  <si>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</si>
  <si>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</si>
  <si>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</si>
  <si>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</si>
  <si>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</si>
  <si>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</si>
  <si>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</si>
  <si>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</si>
  <si>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</si>
  <si>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</si>
  <si>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</si>
  <si>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</si>
  <si>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</si>
  <si>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</si>
  <si>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</si>
  <si>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</si>
  <si>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</si>
  <si>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</si>
  <si>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</si>
  <si>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</si>
  <si>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</si>
  <si>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</si>
  <si>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</si>
  <si>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</si>
  <si>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</si>
  <si>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</si>
  <si>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</si>
  <si>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</si>
  <si>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</si>
  <si>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</si>
  <si>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</si>
  <si>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</si>
  <si>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</si>
  <si>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</si>
  <si>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</si>
  <si>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</si>
  <si>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</si>
  <si>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</si>
  <si>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</si>
  <si>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</si>
  <si>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</si>
  <si>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</si>
  <si>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</si>
  <si>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</si>
  <si>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</si>
  <si>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</si>
  <si>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</si>
  <si>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</si>
  <si>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</si>
  <si>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</si>
  <si>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</si>
  <si>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</si>
  <si>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</si>
  <si>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</si>
  <si>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</si>
  <si>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</si>
  <si>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</si>
  <si>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</si>
  <si>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</si>
  <si>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</si>
  <si>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</si>
  <si>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</si>
  <si>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</si>
  <si>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</si>
  <si>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</si>
  <si>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</si>
  <si>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</si>
  <si>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</si>
  <si>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</si>
  <si>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</si>
  <si>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</si>
  <si>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</si>
  <si>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</si>
  <si>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</si>
  <si>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</si>
  <si>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</si>
  <si>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</si>
  <si>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</si>
  <si>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</si>
  <si>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</si>
  <si>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</si>
  <si>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</si>
  <si>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</si>
  <si>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</si>
  <si>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</si>
  <si>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</si>
  <si>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</si>
  <si>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</si>
  <si>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</si>
  <si>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</si>
  <si>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</si>
  <si>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</si>
  <si>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</si>
  <si>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</si>
  <si>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</si>
  <si>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</si>
  <si>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</si>
  <si>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</si>
  <si>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</si>
  <si>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</si>
  <si>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</si>
  <si>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</si>
  <si>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</si>
  <si>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</si>
  <si>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</si>
  <si>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</si>
  <si>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</si>
  <si>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</si>
  <si>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</si>
  <si>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</si>
  <si>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</si>
  <si>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</si>
  <si>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</si>
  <si>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</si>
  <si>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</si>
  <si>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</si>
  <si>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</si>
  <si>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</si>
  <si>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</si>
  <si>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</si>
  <si>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</si>
  <si>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</si>
  <si>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</si>
  <si>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</si>
  <si>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</si>
  <si>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</si>
  <si>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</si>
  <si>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</si>
  <si>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</si>
  <si>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</si>
  <si>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</si>
  <si>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</si>
  <si>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</si>
  <si>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</si>
  <si>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</si>
  <si>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</si>
  <si>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</si>
  <si>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</si>
  <si>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</si>
  <si>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</si>
  <si>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</si>
  <si>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</si>
  <si>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</si>
  <si>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</si>
  <si>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</si>
  <si>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</si>
  <si>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</si>
  <si>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</si>
  <si>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</si>
  <si>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</si>
  <si>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</si>
  <si>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</si>
  <si>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</si>
  <si>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</si>
  <si>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</si>
  <si>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</si>
  <si>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</si>
  <si>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</si>
  <si>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</si>
  <si>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</si>
  <si>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</si>
  <si>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</si>
  <si>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</si>
  <si>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</si>
  <si>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</si>
  <si>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</si>
  <si>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</si>
  <si>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</si>
  <si>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</si>
  <si>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</si>
  <si>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</si>
  <si>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</si>
  <si>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</si>
  <si>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</si>
  <si>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</si>
  <si>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</si>
  <si>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</si>
  <si>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</si>
  <si>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</si>
  <si>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</si>
  <si>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</si>
  <si>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</si>
  <si>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</si>
  <si>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</si>
  <si>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</si>
  <si>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</si>
  <si>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</si>
  <si>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</si>
  <si>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</si>
  <si>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</si>
  <si>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</si>
  <si>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</si>
  <si>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</si>
  <si>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</si>
  <si>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</si>
  <si>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</si>
  <si>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</si>
  <si>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</si>
  <si>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</si>
  <si>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</si>
  <si>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</si>
  <si>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</si>
  <si>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</si>
  <si>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</si>
  <si>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</si>
  <si>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</si>
  <si>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</si>
  <si>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</si>
  <si>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</si>
  <si>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</si>
  <si>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</si>
  <si>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</si>
  <si>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</si>
  <si>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</si>
  <si>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</si>
  <si>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</si>
  <si>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</si>
  <si>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</si>
  <si>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</si>
  <si>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</si>
  <si>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</si>
  <si>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</si>
  <si>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</si>
  <si>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</si>
  <si>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</si>
  <si>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</si>
  <si>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</si>
  <si>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</si>
  <si>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</si>
  <si>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</si>
  <si>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</si>
  <si>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</si>
  <si>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</si>
  <si>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</si>
  <si>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</si>
  <si>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</si>
  <si>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</si>
  <si>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</si>
  <si>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</si>
  <si>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</si>
  <si>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</si>
  <si>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</si>
  <si>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</si>
  <si>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</si>
  <si>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</si>
  <si>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</si>
  <si>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</si>
  <si>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</si>
  <si>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</si>
  <si>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</si>
  <si>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</si>
  <si>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</si>
  <si>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</si>
  <si>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</si>
  <si>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</si>
  <si>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</si>
  <si>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</si>
  <si>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</si>
  <si>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</si>
  <si>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</si>
  <si>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</si>
  <si>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</si>
  <si>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</si>
  <si>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</si>
  <si>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</si>
  <si>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</si>
  <si>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</si>
  <si>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</si>
  <si>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</si>
  <si>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</si>
  <si>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</si>
  <si>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</si>
  <si>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</si>
  <si>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</si>
  <si>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</si>
  <si>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</si>
  <si>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</si>
  <si>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</si>
  <si>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</si>
  <si>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</si>
  <si>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</si>
  <si>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</si>
  <si>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</si>
  <si>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</si>
  <si>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</si>
  <si>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</si>
  <si>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</si>
  <si>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</si>
  <si>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</si>
  <si>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</si>
  <si>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</si>
  <si>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</si>
  <si>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</si>
  <si>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</si>
  <si>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</si>
  <si>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</si>
  <si>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</si>
  <si>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</si>
  <si>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</si>
  <si>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</si>
  <si>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</si>
  <si>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</si>
  <si>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</si>
  <si>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</si>
  <si>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</si>
  <si>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</si>
  <si>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</si>
  <si>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</si>
  <si>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</si>
  <si>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</si>
  <si>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</si>
  <si>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</si>
  <si>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</si>
  <si>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</si>
  <si>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</si>
  <si>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</si>
  <si>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</si>
  <si>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</si>
  <si>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</si>
  <si>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</si>
  <si>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</si>
  <si>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</si>
  <si>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</si>
  <si>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</si>
  <si>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</si>
  <si>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</si>
  <si>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</si>
  <si>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</si>
  <si>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</si>
  <si>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</si>
  <si>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</si>
  <si>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</si>
  <si>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</si>
  <si>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</si>
  <si>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</si>
  <si>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</si>
  <si>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</si>
  <si>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</si>
  <si>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</si>
  <si>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</si>
  <si>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</si>
  <si>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</si>
  <si>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</si>
  <si>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</si>
  <si>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</si>
  <si>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</si>
  <si>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</si>
  <si>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</si>
  <si>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</si>
  <si>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</si>
  <si>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</si>
  <si>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</si>
  <si>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</si>
  <si>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</si>
  <si>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</si>
  <si>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</si>
  <si>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</si>
  <si>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</si>
  <si>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</si>
  <si>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</si>
  <si>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</si>
  <si>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</si>
  <si>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</si>
  <si>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</si>
  <si>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</si>
  <si>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</si>
  <si>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</si>
  <si>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</si>
  <si>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</si>
  <si>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</si>
  <si>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</si>
  <si>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</si>
  <si>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</si>
  <si>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</si>
  <si>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</si>
  <si>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</si>
  <si>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</si>
  <si>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</si>
  <si>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</si>
  <si>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</si>
  <si>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</si>
  <si>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</si>
  <si>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</si>
  <si>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</si>
  <si>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</si>
  <si>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</si>
  <si>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</si>
  <si>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</si>
  <si>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</si>
  <si>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</si>
  <si>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</si>
  <si>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</si>
  <si>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</si>
  <si>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</si>
  <si>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</si>
  <si>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</si>
  <si>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</si>
  <si>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</si>
  <si>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</si>
  <si>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</si>
  <si>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</si>
  <si>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</si>
  <si>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</si>
  <si>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</si>
  <si>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</si>
  <si>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</si>
  <si>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</si>
  <si>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</si>
  <si>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</si>
  <si>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</si>
  <si>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</si>
  <si>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</si>
  <si>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</si>
  <si>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</si>
  <si>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</si>
  <si>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</si>
  <si>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</si>
  <si>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</si>
  <si>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</si>
  <si>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</si>
  <si>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</si>
  <si>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</si>
  <si>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</si>
  <si>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</si>
  <si>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</si>
  <si>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</si>
  <si>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</si>
  <si>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</si>
  <si>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</si>
  <si>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</si>
  <si>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</si>
  <si>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</si>
  <si>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</si>
  <si>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</si>
  <si>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</si>
  <si>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</si>
  <si>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</si>
  <si>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</si>
  <si>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</si>
  <si>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</si>
  <si>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</si>
  <si>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</si>
  <si>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</si>
  <si>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</si>
  <si>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</si>
  <si>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</si>
  <si>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</si>
  <si>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</si>
  <si>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</si>
  <si>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</si>
  <si>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</si>
  <si>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</si>
  <si>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</si>
  <si>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</si>
  <si>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</si>
  <si>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</si>
  <si>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</si>
  <si>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</si>
  <si>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</si>
  <si>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</si>
  <si>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</si>
  <si>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</si>
  <si>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</si>
  <si>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</si>
  <si>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</si>
  <si>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</si>
  <si>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</si>
  <si>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</si>
  <si>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</si>
  <si>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</si>
  <si>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</si>
  <si>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</si>
  <si>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</si>
  <si>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</si>
  <si>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</si>
  <si>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</si>
  <si>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</si>
  <si>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</si>
  <si>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</si>
  <si>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</si>
  <si>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</si>
  <si>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</si>
  <si>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</si>
  <si>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</si>
  <si>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</si>
  <si>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</si>
  <si>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</si>
  <si>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</si>
  <si>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</si>
  <si>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</si>
  <si>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</si>
  <si>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</si>
  <si>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</si>
  <si>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</si>
  <si>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</si>
  <si>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</si>
  <si>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</si>
  <si>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</si>
  <si>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</si>
  <si>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</si>
  <si>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</si>
  <si>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</si>
  <si>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</si>
  <si>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</si>
  <si>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</si>
  <si>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</si>
  <si>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</si>
  <si>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</si>
  <si>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</si>
  <si>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</si>
  <si>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</si>
  <si>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</si>
  <si>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</si>
  <si>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</si>
  <si>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</si>
  <si>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</si>
  <si>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</si>
  <si>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</si>
  <si>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</si>
  <si>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</si>
  <si>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</si>
  <si>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</si>
  <si>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</si>
  <si>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</si>
  <si>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</si>
  <si>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</si>
  <si>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</si>
  <si>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</si>
  <si>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</si>
  <si>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</si>
  <si>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</si>
  <si>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</si>
  <si>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</si>
  <si>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</si>
  <si>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</si>
  <si>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</si>
  <si>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</si>
  <si>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</si>
  <si>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</si>
  <si>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</si>
  <si>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</si>
  <si>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</si>
  <si>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</si>
  <si>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</si>
  <si>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</si>
  <si>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</si>
  <si>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</si>
  <si>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</si>
  <si>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</si>
  <si>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</si>
  <si>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</si>
  <si>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</si>
  <si>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</si>
  <si>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</si>
  <si>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</si>
  <si>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</si>
  <si>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</si>
  <si>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</si>
  <si>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</si>
  <si>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</si>
  <si>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</si>
  <si>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</si>
  <si>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</si>
  <si>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</si>
  <si>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</si>
  <si>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</si>
  <si>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</si>
  <si>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</si>
  <si>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</si>
  <si>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</si>
  <si>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</si>
  <si>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</si>
  <si>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</si>
  <si>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</si>
  <si>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</si>
  <si>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</si>
  <si>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</si>
  <si>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</si>
  <si>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</si>
  <si>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</si>
  <si>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</si>
  <si>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</si>
  <si>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</si>
  <si>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</si>
  <si>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</si>
  <si>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</si>
  <si>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</si>
  <si>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</si>
  <si>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</si>
  <si>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</si>
  <si>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</si>
  <si>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</si>
  <si>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</si>
  <si>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</si>
  <si>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</si>
  <si>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</si>
  <si>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</si>
  <si>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</si>
  <si>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</si>
  <si>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</si>
  <si>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</si>
  <si>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</si>
  <si>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</si>
  <si>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</si>
  <si>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</si>
  <si>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</si>
  <si>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</si>
  <si>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</si>
  <si>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</si>
  <si>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</si>
  <si>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</si>
  <si>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</si>
  <si>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</si>
  <si>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</si>
  <si>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</si>
  <si>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</si>
  <si>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</si>
  <si>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</si>
  <si>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</si>
  <si>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</si>
  <si>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</si>
  <si>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</si>
  <si>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</si>
  <si>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</si>
  <si>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</si>
  <si>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</si>
  <si>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</si>
  <si>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</si>
  <si>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</si>
  <si>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</si>
  <si>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</si>
  <si>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</si>
  <si>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</si>
  <si>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</si>
  <si>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</si>
  <si>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</si>
  <si>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</si>
  <si>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</si>
  <si>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</si>
  <si>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</si>
  <si>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</si>
  <si>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</si>
  <si>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</si>
  <si>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</si>
  <si>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</si>
  <si>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</si>
  <si>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</si>
  <si>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</si>
  <si>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</si>
  <si>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</si>
  <si>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</si>
  <si>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</si>
  <si>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</si>
  <si>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</si>
  <si>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</si>
  <si>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</si>
  <si>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</si>
  <si>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</si>
  <si>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</si>
  <si>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</si>
  <si>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</si>
  <si>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</si>
  <si>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</si>
  <si>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</si>
  <si>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</si>
  <si>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</si>
  <si>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</si>
  <si>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</si>
  <si>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</si>
  <si>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</si>
  <si>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</si>
  <si>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</si>
  <si>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</si>
  <si>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</si>
  <si>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</si>
  <si>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</si>
  <si>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</si>
  <si>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</si>
  <si>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</si>
  <si>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</si>
  <si>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</si>
  <si>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</si>
  <si>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</si>
  <si>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</si>
  <si>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</si>
  <si>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</si>
  <si>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</si>
  <si>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</si>
  <si>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</si>
  <si>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</si>
  <si>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</si>
  <si>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</si>
  <si>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</si>
  <si>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</si>
  <si>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</si>
  <si>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</si>
  <si>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</si>
  <si>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</si>
  <si>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</si>
  <si>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</si>
  <si>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</si>
  <si>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</si>
  <si>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</si>
  <si>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</si>
  <si>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</si>
  <si>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</si>
  <si>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</si>
  <si>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</si>
  <si>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</si>
  <si>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</si>
  <si>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</si>
  <si>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</si>
  <si>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</si>
  <si>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</si>
  <si>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</si>
  <si>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</si>
  <si>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</si>
  <si>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</si>
  <si>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</si>
  <si>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</si>
  <si>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</si>
  <si>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</si>
  <si>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</si>
  <si>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</si>
  <si>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</si>
  <si>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</si>
  <si>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</si>
  <si>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</si>
  <si>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</si>
  <si>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</si>
  <si>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</si>
  <si>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</si>
  <si>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</si>
  <si>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</si>
  <si>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</si>
  <si>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</si>
  <si>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</si>
  <si>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</si>
  <si>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</si>
  <si>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</si>
  <si>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</si>
  <si>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</si>
  <si>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</si>
  <si>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</si>
  <si>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</si>
  <si>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</si>
  <si>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</si>
  <si>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</si>
  <si>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</si>
  <si>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</si>
  <si>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</si>
  <si>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</si>
  <si>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</si>
  <si>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</si>
  <si>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</si>
  <si>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</si>
  <si>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</si>
  <si>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</si>
  <si>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</si>
  <si>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</si>
  <si>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</si>
  <si>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</si>
  <si>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</si>
  <si>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</si>
  <si>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</si>
  <si>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</si>
  <si>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</si>
  <si>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</si>
  <si>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</si>
  <si>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</si>
  <si>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</si>
  <si>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</si>
  <si>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</si>
  <si>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</si>
  <si>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</si>
  <si>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</si>
  <si>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</si>
  <si>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</si>
  <si>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</si>
  <si>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</si>
  <si>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</si>
  <si>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</si>
  <si>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</si>
  <si>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</si>
  <si>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</si>
  <si>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</si>
  <si>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</si>
  <si>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</si>
  <si>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</si>
  <si>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</si>
  <si>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</si>
  <si>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</si>
  <si>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</si>
  <si>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</si>
  <si>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</si>
  <si>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</si>
  <si>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</si>
  <si>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</si>
  <si>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</si>
  <si>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</si>
  <si>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</si>
  <si>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</si>
  <si>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</si>
  <si>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</si>
  <si>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</si>
  <si>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</si>
  <si>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</si>
  <si>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</si>
  <si>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</si>
  <si>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</si>
  <si>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</si>
  <si>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</si>
  <si>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</si>
  <si>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</si>
  <si>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</si>
  <si>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</si>
  <si>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</si>
  <si>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</si>
  <si>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</si>
  <si>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</si>
  <si>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</si>
  <si>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</si>
  <si>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</si>
  <si>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</si>
  <si>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</si>
  <si>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</si>
  <si>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</si>
  <si>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</si>
  <si>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</si>
  <si>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</si>
  <si>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</si>
  <si>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</si>
  <si>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</si>
  <si>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</si>
  <si>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</si>
  <si>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</si>
  <si>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</si>
  <si>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</si>
  <si>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</si>
  <si>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</si>
  <si>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</si>
  <si>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</si>
  <si>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</si>
  <si>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</si>
  <si>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</si>
  <si>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</si>
  <si>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</si>
  <si>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</si>
  <si>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</si>
  <si>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</si>
  <si>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</si>
  <si>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</si>
  <si>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</si>
  <si>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</si>
  <si>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</si>
  <si>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</si>
  <si>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</si>
  <si>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</si>
  <si>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</si>
  <si>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</si>
  <si>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</si>
  <si>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</si>
  <si>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</si>
  <si>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</si>
  <si>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</si>
  <si>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</si>
  <si>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</si>
  <si>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</si>
  <si>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</si>
  <si>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</si>
  <si>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</si>
  <si>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</si>
  <si>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</si>
  <si>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</si>
  <si>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</si>
  <si>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</si>
  <si>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</si>
  <si>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</si>
  <si>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</si>
  <si>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</si>
  <si>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</si>
  <si>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</si>
  <si>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</si>
  <si>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</si>
  <si>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</si>
  <si>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</si>
  <si>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</si>
  <si>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</si>
  <si>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</si>
  <si>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</si>
  <si>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</si>
  <si>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</si>
  <si>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</si>
  <si>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</si>
  <si>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</si>
  <si>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</si>
  <si>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</si>
  <si>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</si>
  <si>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</si>
  <si>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</si>
  <si>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</si>
  <si>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</si>
  <si>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</si>
  <si>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</si>
  <si>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</si>
  <si>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</si>
  <si>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</si>
  <si>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</si>
  <si>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</si>
  <si>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</si>
  <si>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</si>
  <si>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</si>
  <si>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</si>
  <si>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</si>
  <si>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</si>
  <si>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</si>
  <si>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</si>
  <si>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</si>
  <si>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</si>
  <si>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</si>
  <si>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</si>
  <si>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</si>
  <si>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</si>
  <si>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</si>
  <si>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</si>
  <si>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</si>
  <si>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</si>
  <si>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</si>
  <si>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</si>
  <si>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</si>
  <si>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</si>
  <si>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</si>
  <si>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</si>
  <si>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</si>
  <si>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</si>
  <si>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</si>
  <si>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</si>
  <si>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</si>
  <si>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</si>
  <si>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</si>
  <si>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</si>
  <si>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</si>
  <si>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</si>
  <si>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</si>
  <si>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</si>
  <si>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</si>
  <si>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</si>
  <si>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</si>
  <si>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</si>
  <si>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</si>
  <si>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</si>
  <si>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</si>
  <si>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</si>
  <si>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</si>
  <si>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</si>
  <si>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</si>
  <si>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</si>
  <si>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</si>
  <si>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</si>
  <si>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</si>
  <si>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</si>
  <si>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</si>
  <si>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</si>
  <si>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</si>
  <si>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</si>
  <si>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</si>
  <si>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</si>
  <si>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</si>
  <si>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</si>
  <si>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</si>
  <si>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</si>
  <si>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</si>
  <si>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</si>
  <si>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</si>
  <si>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</si>
  <si>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</si>
  <si>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</si>
  <si>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</si>
  <si>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</si>
  <si>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</si>
  <si>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</si>
  <si>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</si>
  <si>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</si>
  <si>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</si>
  <si>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</si>
  <si>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</si>
  <si>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</si>
  <si>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</si>
  <si>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</si>
  <si>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</si>
  <si>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</si>
  <si>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</si>
  <si>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</si>
  <si>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</si>
  <si>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</si>
  <si>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</si>
  <si>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</si>
  <si>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</si>
  <si>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</si>
  <si>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</si>
  <si>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</si>
  <si>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</si>
  <si>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</si>
  <si>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</si>
  <si>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</si>
  <si>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</si>
  <si>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</si>
  <si>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</si>
  <si>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</si>
  <si>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</si>
  <si>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</si>
  <si>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</si>
  <si>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</si>
  <si>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</si>
  <si>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</si>
  <si>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</si>
  <si>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</si>
  <si>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</si>
  <si>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</si>
  <si>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</si>
  <si>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</si>
  <si>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</si>
  <si>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</si>
  <si>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</si>
  <si>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</si>
  <si>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</si>
  <si>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</si>
  <si>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</si>
  <si>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</si>
  <si>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</si>
  <si>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</si>
  <si>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</si>
  <si>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</si>
  <si>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</si>
  <si>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</si>
  <si>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</si>
  <si>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</si>
  <si>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</si>
  <si>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</si>
  <si>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</si>
  <si>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</si>
  <si>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</si>
  <si>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</si>
  <si>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</si>
  <si>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</si>
  <si>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</si>
  <si>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</si>
  <si>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</si>
  <si>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</si>
  <si>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</si>
  <si>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</si>
  <si>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</si>
  <si>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</si>
  <si>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</si>
  <si>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</si>
  <si>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</si>
  <si>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</si>
  <si>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</si>
  <si>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</si>
  <si>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</si>
  <si>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</si>
  <si>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</si>
  <si>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</si>
  <si>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</si>
  <si>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</si>
  <si>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</si>
  <si>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</si>
  <si>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</si>
  <si>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</si>
  <si>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</si>
  <si>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</si>
  <si>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</si>
  <si>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</si>
  <si>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</si>
  <si>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</si>
  <si>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</si>
  <si>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</si>
  <si>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</si>
  <si>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</si>
  <si>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</si>
  <si>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</si>
  <si>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</si>
  <si>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</si>
  <si>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</si>
  <si>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</si>
  <si>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</si>
  <si>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</si>
  <si>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</si>
  <si>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</si>
  <si>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</si>
  <si>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</si>
  <si>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</si>
  <si>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</si>
  <si>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</si>
  <si>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</si>
  <si>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</si>
  <si>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</si>
  <si>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</si>
  <si>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</si>
  <si>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</si>
  <si>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</si>
  <si>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</si>
  <si>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</si>
  <si>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</si>
  <si>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</si>
  <si>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</si>
  <si>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</si>
  <si>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</si>
  <si>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</si>
  <si>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</si>
  <si>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</si>
  <si>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</si>
  <si>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</si>
  <si>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</si>
  <si>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</si>
  <si>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</si>
  <si>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</si>
  <si>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</si>
  <si>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</si>
  <si>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</si>
  <si>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</si>
  <si>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</si>
  <si>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</si>
  <si>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</si>
  <si>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</si>
  <si>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</si>
  <si>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</si>
  <si>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</si>
  <si>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</si>
  <si>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</si>
  <si>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</si>
  <si>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</si>
  <si>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</si>
  <si>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</si>
  <si>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</si>
  <si>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</si>
  <si>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</si>
  <si>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</si>
  <si>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</si>
  <si>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</si>
  <si>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</si>
  <si>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</si>
  <si>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</si>
  <si>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</si>
  <si>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</si>
  <si>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</si>
  <si>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</si>
  <si>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</si>
  <si>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</si>
  <si>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</si>
  <si>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</si>
  <si>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</si>
  <si>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</si>
  <si>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</si>
  <si>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</si>
  <si>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</si>
  <si>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</si>
  <si>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</si>
  <si>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</si>
  <si>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</si>
  <si>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</si>
  <si>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</si>
  <si>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</si>
  <si>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</si>
  <si>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</si>
  <si>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</si>
  <si>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</si>
  <si>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</si>
  <si>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</si>
  <si>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</si>
  <si>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</si>
  <si>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</si>
  <si>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</si>
  <si>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</si>
  <si>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</si>
  <si>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</si>
  <si>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</si>
  <si>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</si>
  <si>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</si>
  <si>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</si>
  <si>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</si>
  <si>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</si>
  <si>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</si>
  <si>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</si>
  <si>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</si>
  <si>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</si>
  <si>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</si>
  <si>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</si>
  <si>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</si>
  <si>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</si>
  <si>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</si>
  <si>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</si>
  <si>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</si>
  <si>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</si>
  <si>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</si>
  <si>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</si>
  <si>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</si>
  <si>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</si>
  <si>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</si>
  <si>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</si>
  <si>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</si>
  <si>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</si>
  <si>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</si>
  <si>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</si>
  <si>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</si>
  <si>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</si>
  <si>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</si>
  <si>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</si>
  <si>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</si>
  <si>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</si>
  <si>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</si>
  <si>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</si>
  <si>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</si>
  <si>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</si>
  <si>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</si>
  <si>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</si>
  <si>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</si>
  <si>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</si>
  <si>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</si>
  <si>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</si>
  <si>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</si>
  <si>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</si>
  <si>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</si>
  <si>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</si>
  <si>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</si>
  <si>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</si>
  <si>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</si>
  <si>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</si>
  <si>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</si>
  <si>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</si>
  <si>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</si>
  <si>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</si>
  <si>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</si>
  <si>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</si>
  <si>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</si>
  <si>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</si>
  <si>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</si>
  <si>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</si>
  <si>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</si>
  <si>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</si>
  <si>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</si>
  <si>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</si>
  <si>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</si>
  <si>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</si>
  <si>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</si>
  <si>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</si>
  <si>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</si>
  <si>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</si>
  <si>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</si>
  <si>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</si>
  <si>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</si>
  <si>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</si>
  <si>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</si>
  <si>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</si>
  <si>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</si>
  <si>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</si>
  <si>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</si>
  <si>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</si>
  <si>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</si>
  <si>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</si>
  <si>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</si>
  <si>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</si>
  <si>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</si>
  <si>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</si>
  <si>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</si>
  <si>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</si>
  <si>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</si>
  <si>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</si>
  <si>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</si>
  <si>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</si>
  <si>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</si>
  <si>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</si>
  <si>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</si>
  <si>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</si>
  <si>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</si>
  <si>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</si>
  <si>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</si>
  <si>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</si>
  <si>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</si>
  <si>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</si>
  <si>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</si>
  <si>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</si>
  <si>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</si>
  <si>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</si>
  <si>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</si>
  <si>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</si>
  <si>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</si>
  <si>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</si>
  <si>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</si>
  <si>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</si>
  <si>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</si>
  <si>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</si>
  <si>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</si>
  <si>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</si>
  <si>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</si>
  <si>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</si>
  <si>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</si>
  <si>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</si>
  <si>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</si>
  <si>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</si>
  <si>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</si>
  <si>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</si>
  <si>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</si>
  <si>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</si>
  <si>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</si>
  <si>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</si>
  <si>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</si>
  <si>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</si>
  <si>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</si>
  <si>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</si>
  <si>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</si>
  <si>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</si>
  <si>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</si>
  <si>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</si>
  <si>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</si>
  <si>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</si>
  <si>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</si>
  <si>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</si>
  <si>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</si>
  <si>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</si>
  <si>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</si>
  <si>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</si>
  <si>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</si>
  <si>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</si>
  <si>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</si>
  <si>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</si>
  <si>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</si>
  <si>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</si>
  <si>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</si>
  <si>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</si>
  <si>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</si>
  <si>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</si>
  <si>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</si>
  <si>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</si>
  <si>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</si>
  <si>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</si>
  <si>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</si>
  <si>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</si>
  <si>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</si>
  <si>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</si>
  <si>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</si>
  <si>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</si>
  <si>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</si>
  <si>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</si>
  <si>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</si>
  <si>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</si>
  <si>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</si>
  <si>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</si>
  <si>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</si>
  <si>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</si>
  <si>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</si>
  <si>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</si>
  <si>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</si>
  <si>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</si>
  <si>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</si>
  <si>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</si>
  <si>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</si>
  <si>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</si>
  <si>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</si>
  <si>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</si>
  <si>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</si>
  <si>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</si>
  <si>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</si>
  <si>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</si>
  <si>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</si>
  <si>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</si>
  <si>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</si>
  <si>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</si>
  <si>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</si>
  <si>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</si>
  <si>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</si>
  <si>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</si>
  <si>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</si>
  <si>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</si>
  <si>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</si>
  <si>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</si>
  <si>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</si>
  <si>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</si>
  <si>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</si>
  <si>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</si>
  <si>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</si>
  <si>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</si>
  <si>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</si>
  <si>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</si>
  <si>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</si>
  <si>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</si>
  <si>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</si>
  <si>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</si>
  <si>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</si>
  <si>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</si>
  <si>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</si>
  <si>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</si>
  <si>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</si>
  <si>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</si>
  <si>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</si>
  <si>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</si>
  <si>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</si>
  <si>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</si>
  <si>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</si>
  <si>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</si>
  <si>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</si>
  <si>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</si>
  <si>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</si>
  <si>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</si>
  <si>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</si>
  <si>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</si>
  <si>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</si>
  <si>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</si>
  <si>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</si>
  <si>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</si>
  <si>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</si>
  <si>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</si>
  <si>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</si>
  <si>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</si>
  <si>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</si>
  <si>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</si>
  <si>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</si>
  <si>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</si>
  <si>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</si>
  <si>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</si>
  <si>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</si>
  <si>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</si>
  <si>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</si>
  <si>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</si>
  <si>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</si>
  <si>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</si>
  <si>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</si>
  <si>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</si>
  <si>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</si>
  <si>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</si>
  <si>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</si>
  <si>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</si>
  <si>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</si>
  <si>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</si>
  <si>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</si>
  <si>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</si>
  <si>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</si>
  <si>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</si>
  <si>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</si>
  <si>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</si>
  <si>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</si>
  <si>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</si>
  <si>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</si>
  <si>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</si>
  <si>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</si>
  <si>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</si>
  <si>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</si>
  <si>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</si>
  <si>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</si>
  <si>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</si>
  <si>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</si>
  <si>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</si>
  <si>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</si>
  <si>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</si>
  <si>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</si>
  <si>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</si>
  <si>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</si>
  <si>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</si>
  <si>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</si>
  <si>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</si>
  <si>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</si>
  <si>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</si>
  <si>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</si>
  <si>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</si>
  <si>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</si>
  <si>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</si>
  <si>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</si>
  <si>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</si>
  <si>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</si>
  <si>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</si>
  <si>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</si>
  <si>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</si>
  <si>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</si>
  <si>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</si>
  <si>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</si>
  <si>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</si>
  <si>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</si>
  <si>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</si>
  <si>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</si>
  <si>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</si>
  <si>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</si>
  <si>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</si>
  <si>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</si>
  <si>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</si>
  <si>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</si>
  <si>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</si>
  <si>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</si>
  <si>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</si>
  <si>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</si>
  <si>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</si>
  <si>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</si>
  <si>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</si>
  <si>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</si>
  <si>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</si>
  <si>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</si>
  <si>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</si>
  <si>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</si>
  <si>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</si>
  <si>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</si>
  <si>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</si>
  <si>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</si>
  <si>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</si>
  <si>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</si>
  <si>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</si>
  <si>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</si>
  <si>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</si>
  <si>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</si>
  <si>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</si>
  <si>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</si>
  <si>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</si>
  <si>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</si>
  <si>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</si>
  <si>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</si>
  <si>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</si>
  <si>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</si>
  <si>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</si>
  <si>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</si>
  <si>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</si>
  <si>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</si>
  <si>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</si>
  <si>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</si>
  <si>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</si>
  <si>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</si>
  <si>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</si>
  <si>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</si>
  <si>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</si>
  <si>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</si>
  <si>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</si>
  <si>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</si>
  <si>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</si>
  <si>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</si>
  <si>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</si>
  <si>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</si>
  <si>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</si>
  <si>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</si>
  <si>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</si>
  <si>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</si>
  <si>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</si>
  <si>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</si>
  <si>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</si>
  <si>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</si>
  <si>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</si>
  <si>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</si>
  <si>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</si>
  <si>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</si>
  <si>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</si>
  <si>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</si>
  <si>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</si>
  <si>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</si>
  <si>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</si>
  <si>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</si>
  <si>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</si>
  <si>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</si>
  <si>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</si>
  <si>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</si>
  <si>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</si>
  <si>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</si>
  <si>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</si>
  <si>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</si>
  <si>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</si>
  <si>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</si>
  <si>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</si>
  <si>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</si>
  <si>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</si>
  <si>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</si>
  <si>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</si>
  <si>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</si>
  <si>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</si>
  <si>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</si>
  <si>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</si>
  <si>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</si>
  <si>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</si>
  <si>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</si>
  <si>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</si>
  <si>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</si>
  <si>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</si>
  <si>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</si>
  <si>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</si>
  <si>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</si>
  <si>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</si>
  <si>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</si>
  <si>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</si>
  <si>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</si>
  <si>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</si>
  <si>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</si>
  <si>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</si>
  <si>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</si>
  <si>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</si>
  <si>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</si>
  <si>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</si>
  <si>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</si>
  <si>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</si>
  <si>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</si>
  <si>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</si>
  <si>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</si>
  <si>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</si>
  <si>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</si>
  <si>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</si>
  <si>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</si>
  <si>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</si>
  <si>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</si>
  <si>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</si>
  <si>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</si>
  <si>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</si>
  <si>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</si>
  <si>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</si>
  <si>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</si>
  <si>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</si>
  <si>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</si>
  <si>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</si>
  <si>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</si>
  <si>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</si>
  <si>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</si>
  <si>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</si>
  <si>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</si>
  <si>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</si>
  <si>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</si>
  <si>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</si>
  <si>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</si>
  <si>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</si>
  <si>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</si>
  <si>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</si>
  <si>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</si>
  <si>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</si>
  <si>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</si>
  <si>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</si>
  <si>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</si>
  <si>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</si>
  <si>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</si>
  <si>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</si>
  <si>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</si>
  <si>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</si>
  <si>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</si>
  <si>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</si>
  <si>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</si>
  <si>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</si>
  <si>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</si>
  <si>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</si>
  <si>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</si>
  <si>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</si>
  <si>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</si>
  <si>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</si>
  <si>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</si>
  <si>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</si>
  <si>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</si>
  <si>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</si>
  <si>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</si>
  <si>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</si>
  <si>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</si>
  <si>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</si>
  <si>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</si>
  <si>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</si>
  <si>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</si>
  <si>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</si>
  <si>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</si>
  <si>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</si>
  <si>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</si>
  <si>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</si>
  <si>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</si>
  <si>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</si>
  <si>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</si>
  <si>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</si>
  <si>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</si>
  <si>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</si>
  <si>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</si>
  <si>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</si>
  <si>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</si>
  <si>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</si>
  <si>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</si>
  <si>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</si>
  <si>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</si>
  <si>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</si>
  <si>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</si>
  <si>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</si>
  <si>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</si>
  <si>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</si>
  <si>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</si>
  <si>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</si>
  <si>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</si>
  <si>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</si>
  <si>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</si>
  <si>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</si>
  <si>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</si>
  <si>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</si>
  <si>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</si>
  <si>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</si>
  <si>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</si>
  <si>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</si>
  <si>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</si>
  <si>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</si>
  <si>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</si>
  <si>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</si>
  <si>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</si>
  <si>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</si>
  <si>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</si>
  <si>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</si>
  <si>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</si>
  <si>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</si>
  <si>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</si>
  <si>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</si>
  <si>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</si>
  <si>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</si>
  <si>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</si>
  <si>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</si>
  <si>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</si>
  <si>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</si>
  <si>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</si>
  <si>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</si>
  <si>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</si>
  <si>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</si>
  <si>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</si>
  <si>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</si>
  <si>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</si>
  <si>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</si>
  <si>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</si>
  <si>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</si>
  <si>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</si>
  <si>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</si>
  <si>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</si>
  <si>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</si>
  <si>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</si>
  <si>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</si>
  <si>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</si>
  <si>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</si>
  <si>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</si>
  <si>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</si>
  <si>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</si>
  <si>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</si>
  <si>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</si>
  <si>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</si>
  <si>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</si>
  <si>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</si>
  <si>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</si>
  <si>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</si>
  <si>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</si>
  <si>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</si>
  <si>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</si>
  <si>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</si>
  <si>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</si>
  <si>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</si>
  <si>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</si>
  <si>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</si>
  <si>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</si>
  <si>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</si>
  <si>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</si>
  <si>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</si>
  <si>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</si>
  <si>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</si>
  <si>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</si>
  <si>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</si>
  <si>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</si>
  <si>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</si>
  <si>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</si>
  <si>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</si>
  <si>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</si>
  <si>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</si>
  <si>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</si>
  <si>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</si>
  <si>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</si>
  <si>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</si>
  <si>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</si>
  <si>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</si>
  <si>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</si>
  <si>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</si>
  <si>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</si>
  <si>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</si>
  <si>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</si>
  <si>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</si>
  <si>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</si>
  <si>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</si>
  <si>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</si>
  <si>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</si>
  <si>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</si>
  <si>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</si>
  <si>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</si>
  <si>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</si>
  <si>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</si>
  <si>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</si>
  <si>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</si>
  <si>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</si>
  <si>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</si>
  <si>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</si>
  <si>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</si>
  <si>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</si>
  <si>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</si>
  <si>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</si>
  <si>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</si>
  <si>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</si>
  <si>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</si>
  <si>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</si>
  <si>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</si>
  <si>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</si>
  <si>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</si>
  <si>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</si>
  <si>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</si>
  <si>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</si>
  <si>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</si>
  <si>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</si>
  <si>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</si>
  <si>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</si>
  <si>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</si>
  <si>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</si>
  <si>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</si>
  <si>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</si>
  <si>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</si>
  <si>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</si>
  <si>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</si>
  <si>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</si>
  <si>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</si>
  <si>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</si>
  <si>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</si>
  <si>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</si>
  <si>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</si>
  <si>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</si>
  <si>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</si>
  <si>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</si>
  <si>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</si>
  <si>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</si>
  <si>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</si>
  <si>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</si>
  <si>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</si>
  <si>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</si>
  <si>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</si>
  <si>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</si>
  <si>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</si>
  <si>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</si>
  <si>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</si>
  <si>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</si>
  <si>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</si>
  <si>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</si>
  <si>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</si>
  <si>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</si>
  <si>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</si>
  <si>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</si>
  <si>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</si>
  <si>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</si>
  <si>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</si>
  <si>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</si>
  <si>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</si>
  <si>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</si>
  <si>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</si>
  <si>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</si>
  <si>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</si>
  <si>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</si>
  <si>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</si>
  <si>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</si>
  <si>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</si>
  <si>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</si>
  <si>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</si>
  <si>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</si>
  <si>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</si>
  <si>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</si>
  <si>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</si>
  <si>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</si>
  <si>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</si>
  <si>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</si>
  <si>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</si>
  <si>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</si>
  <si>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</si>
  <si>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</si>
  <si>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</si>
  <si>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</si>
  <si>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</si>
  <si>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</si>
  <si>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</si>
  <si>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</si>
  <si>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</si>
  <si>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</si>
  <si>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</si>
  <si>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</si>
  <si>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</si>
  <si>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</si>
  <si>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</si>
  <si>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</si>
  <si>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</si>
  <si>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</si>
  <si>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</si>
  <si>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</si>
  <si>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</si>
  <si>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</si>
  <si>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</si>
  <si>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</si>
  <si>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</si>
  <si>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</si>
  <si>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</si>
  <si>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</si>
  <si>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</si>
  <si>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</si>
  <si>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</si>
  <si>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</si>
  <si>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</si>
  <si>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</si>
  <si>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</si>
  <si>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</si>
  <si>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</si>
  <si>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</si>
  <si>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</si>
  <si>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</si>
  <si>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</si>
  <si>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</si>
  <si>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</si>
  <si>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</si>
  <si>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</si>
  <si>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</si>
  <si>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</si>
  <si>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</si>
  <si>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</si>
  <si>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</si>
  <si>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</si>
  <si>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</si>
  <si>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</si>
  <si>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</si>
  <si>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</si>
  <si>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</si>
  <si>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</si>
  <si>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</si>
  <si>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</si>
  <si>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</si>
  <si>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</si>
  <si>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</si>
  <si>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</si>
  <si>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</si>
  <si>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</si>
  <si>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</si>
  <si>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</si>
  <si>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</si>
  <si>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</si>
  <si>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</si>
  <si>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</si>
  <si>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</si>
  <si>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</si>
  <si>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</si>
  <si>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</si>
  <si>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</si>
  <si>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</si>
  <si>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</si>
  <si>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</si>
  <si>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</si>
  <si>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</si>
  <si>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</si>
  <si>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</si>
  <si>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</si>
  <si>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</si>
  <si>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</si>
  <si>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</si>
  <si>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</si>
  <si>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</si>
  <si>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</si>
  <si>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</si>
  <si>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</si>
  <si>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</si>
  <si>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</si>
  <si>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</si>
  <si>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</si>
  <si>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</si>
  <si>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</si>
  <si>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</si>
  <si>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</si>
  <si>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</si>
  <si>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</si>
  <si>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</si>
  <si>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</si>
  <si>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</si>
  <si>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</si>
  <si>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</si>
  <si>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</si>
  <si>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</si>
  <si>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</si>
  <si>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</si>
  <si>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</si>
  <si>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</si>
  <si>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</si>
  <si>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</si>
  <si>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</si>
  <si>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</si>
  <si>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</si>
  <si>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</si>
  <si>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</si>
  <si>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</si>
  <si>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</si>
  <si>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</si>
  <si>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</si>
  <si>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</si>
  <si>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</si>
  <si>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</si>
  <si>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</si>
  <si>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</si>
  <si>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</si>
  <si>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</si>
  <si>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</si>
  <si>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</si>
  <si>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</si>
  <si>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</si>
  <si>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</si>
  <si>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</si>
  <si>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</si>
  <si>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</si>
  <si>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</si>
  <si>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</si>
  <si>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</si>
  <si>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</si>
  <si>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</si>
  <si>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</si>
  <si>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</si>
  <si>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</si>
  <si>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</si>
  <si>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</si>
  <si>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</si>
  <si>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</si>
  <si>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</si>
  <si>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</si>
  <si>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</si>
  <si>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</si>
  <si>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</si>
  <si>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</si>
  <si>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</si>
  <si>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</si>
  <si>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</si>
  <si>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</si>
  <si>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</si>
  <si>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</si>
  <si>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</si>
  <si>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</si>
  <si>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</si>
  <si>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</si>
  <si>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</si>
  <si>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</si>
  <si>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</si>
  <si>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</si>
  <si>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</si>
  <si>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</si>
  <si>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</si>
  <si>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</si>
  <si>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</si>
  <si>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</si>
  <si>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</si>
  <si>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</si>
  <si>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</si>
  <si>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</si>
  <si>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</si>
  <si>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</si>
  <si>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</si>
  <si>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</si>
  <si>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</si>
  <si>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</si>
  <si>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</si>
  <si>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</si>
  <si>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</si>
  <si>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</si>
  <si>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</si>
  <si>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</si>
  <si>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</si>
  <si>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</si>
  <si>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</si>
  <si>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</si>
  <si>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</si>
  <si>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</si>
  <si>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</si>
  <si>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</si>
  <si>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</si>
  <si>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</si>
  <si>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</si>
  <si>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</si>
  <si>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</si>
  <si>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</si>
  <si>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</si>
  <si>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</si>
  <si>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</si>
  <si>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</si>
  <si>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</si>
  <si>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</si>
  <si>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</si>
  <si>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</si>
  <si>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</si>
  <si>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</si>
  <si>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</si>
  <si>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</si>
  <si>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</si>
  <si>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</si>
  <si>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</si>
  <si>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</si>
  <si>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</si>
  <si>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</si>
  <si>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</si>
  <si>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</si>
  <si>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</si>
  <si>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</si>
  <si>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</si>
  <si>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</si>
  <si>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</si>
  <si>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</si>
  <si>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</si>
  <si>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</si>
  <si>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</si>
  <si>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</si>
  <si>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</si>
  <si>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</si>
  <si>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</si>
  <si>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</si>
  <si>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</si>
  <si>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</si>
  <si>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</si>
  <si>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</si>
  <si>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</si>
  <si>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</si>
  <si>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</si>
  <si>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</si>
  <si>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</si>
  <si>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</si>
  <si>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</si>
  <si>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</si>
  <si>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</si>
  <si>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</si>
  <si>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</si>
  <si>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</si>
  <si>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</si>
  <si>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</si>
  <si>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</si>
  <si>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</si>
  <si>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</si>
  <si>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</si>
  <si>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</si>
  <si>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</si>
  <si>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</si>
  <si>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</si>
  <si>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</si>
  <si>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</si>
  <si>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</si>
  <si>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</si>
  <si>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</si>
  <si>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</si>
  <si>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</si>
  <si>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</si>
  <si>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</si>
  <si>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</si>
  <si>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</si>
  <si>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</si>
  <si>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</si>
  <si>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</si>
  <si>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</si>
  <si>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</si>
  <si>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</si>
  <si>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</si>
  <si>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</si>
  <si>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</si>
  <si>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</si>
  <si>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</si>
  <si>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</si>
  <si>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</si>
  <si>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</si>
  <si>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</si>
  <si>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</si>
  <si>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</si>
  <si>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</si>
  <si>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</si>
  <si>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</si>
  <si>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</si>
  <si>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</si>
  <si>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</si>
  <si>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</si>
  <si>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</si>
  <si>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</si>
  <si>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</si>
  <si>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</si>
  <si>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</si>
  <si>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</si>
  <si>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</si>
  <si>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</si>
  <si>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</si>
  <si>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</si>
  <si>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</si>
  <si>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</si>
  <si>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</si>
  <si>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</si>
  <si>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</si>
  <si>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</si>
  <si>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</si>
  <si>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</si>
  <si>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</si>
  <si>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</si>
  <si>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</si>
  <si>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</si>
  <si>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</si>
  <si>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</si>
  <si>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</si>
  <si>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</si>
  <si>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</si>
  <si>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</si>
  <si>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</si>
  <si>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</si>
  <si>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</si>
  <si>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</si>
  <si>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</si>
  <si>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</si>
  <si>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</si>
  <si>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</si>
  <si>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</si>
  <si>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</si>
  <si>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</si>
  <si>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</si>
  <si>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</si>
  <si>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</si>
  <si>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</si>
  <si>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</si>
  <si>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</si>
  <si>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</si>
  <si>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</si>
  <si>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</si>
  <si>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</si>
  <si>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</si>
  <si>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</si>
  <si>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</si>
  <si>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</si>
  <si>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</si>
  <si>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</si>
  <si>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</si>
  <si>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</si>
  <si>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</si>
  <si>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</si>
  <si>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</si>
  <si>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</si>
  <si>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</si>
  <si>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</si>
  <si>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</si>
  <si>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</si>
  <si>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</si>
  <si>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</si>
  <si>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</si>
  <si>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</si>
  <si>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</si>
  <si>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</si>
  <si>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</si>
  <si>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</si>
  <si>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</si>
  <si>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</si>
  <si>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</si>
  <si>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</si>
  <si>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</si>
  <si>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</si>
  <si>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</si>
  <si>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</si>
  <si>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</si>
  <si>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</si>
  <si>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</si>
  <si>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</si>
  <si>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</si>
  <si>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</si>
  <si>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</si>
  <si>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</si>
  <si>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</si>
  <si>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</si>
  <si>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</si>
  <si>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</si>
  <si>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</si>
  <si>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</si>
  <si>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</si>
  <si>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</si>
  <si>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</si>
  <si>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</si>
  <si>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</si>
  <si>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</si>
  <si>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</si>
  <si>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</si>
  <si>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</si>
  <si>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</si>
  <si>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</si>
  <si>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</si>
  <si>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</si>
  <si>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</si>
  <si>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</si>
  <si>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</si>
  <si>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</si>
  <si>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</si>
  <si>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</si>
  <si>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</si>
  <si>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</si>
  <si>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</si>
  <si>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</si>
  <si>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</si>
  <si>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</si>
  <si>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</si>
  <si>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</si>
  <si>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</si>
  <si>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</si>
  <si>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</si>
  <si>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</si>
  <si>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</si>
  <si>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</si>
  <si>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</si>
  <si>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</si>
  <si>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</si>
  <si>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</si>
  <si>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</si>
  <si>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</si>
  <si>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</si>
  <si>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</si>
  <si>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</si>
  <si>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</si>
  <si>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</si>
  <si>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</si>
  <si>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</si>
  <si>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</si>
  <si>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</si>
  <si>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</si>
  <si>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</si>
  <si>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</si>
  <si>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</si>
  <si>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</si>
  <si>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</si>
  <si>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</si>
  <si>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</si>
  <si>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</si>
  <si>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</si>
  <si>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</si>
  <si>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</si>
  <si>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</si>
  <si>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</si>
  <si>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</si>
  <si>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</si>
  <si>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</si>
  <si>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</si>
  <si>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</si>
  <si>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</si>
  <si>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</si>
  <si>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</si>
  <si>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</si>
  <si>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</si>
  <si>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</si>
  <si>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</si>
  <si>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</si>
  <si>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</si>
  <si>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</si>
  <si>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</si>
  <si>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</si>
  <si>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</si>
  <si>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</si>
  <si>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</si>
  <si>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</si>
  <si>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</si>
  <si>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</si>
  <si>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</si>
  <si>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</si>
  <si>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</si>
  <si>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</si>
  <si>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</si>
  <si>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</si>
  <si>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</si>
  <si>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</si>
  <si>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</si>
  <si>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</si>
  <si>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</si>
  <si>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</si>
  <si>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</si>
  <si>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</si>
  <si>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</si>
  <si>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</si>
  <si>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</si>
  <si>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</si>
  <si>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</si>
  <si>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</si>
  <si>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</si>
  <si>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</si>
  <si>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</si>
  <si>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</si>
  <si>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</si>
  <si>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</si>
  <si>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</si>
  <si>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</si>
  <si>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</si>
  <si>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</si>
  <si>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</si>
  <si>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</si>
  <si>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</si>
  <si>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</si>
  <si>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</si>
  <si>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</si>
  <si>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</si>
  <si>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</si>
  <si>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</si>
  <si>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</si>
  <si>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</si>
  <si>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</si>
  <si>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</si>
  <si>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</si>
  <si>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</si>
  <si>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</si>
  <si>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</si>
  <si>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</si>
  <si>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</si>
  <si>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</si>
  <si>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</si>
  <si>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</si>
  <si>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</si>
  <si>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</si>
  <si>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</si>
  <si>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</si>
  <si>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</si>
  <si>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</si>
  <si>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</si>
  <si>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</si>
  <si>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</si>
  <si>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</si>
  <si>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</si>
  <si>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</si>
  <si>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</si>
  <si>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</si>
  <si>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</si>
  <si>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</si>
  <si>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</si>
  <si>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</si>
  <si>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</si>
  <si>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</si>
  <si>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</si>
  <si>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</si>
  <si>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</si>
  <si>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</si>
  <si>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</si>
  <si>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</si>
  <si>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</si>
  <si>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</si>
  <si>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</si>
  <si>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</si>
  <si>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</si>
  <si>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</si>
  <si>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</si>
  <si>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</si>
  <si>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</si>
  <si>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</si>
  <si>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</si>
  <si>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</si>
  <si>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</si>
  <si>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</si>
  <si>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</si>
  <si>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</si>
  <si>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</si>
  <si>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</si>
  <si>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</si>
  <si>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</si>
  <si>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</si>
  <si>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</si>
  <si>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</si>
  <si>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</si>
  <si>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</si>
  <si>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</si>
  <si>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</si>
  <si>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</si>
  <si>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</si>
  <si>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</si>
  <si>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</si>
  <si>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</si>
  <si>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</si>
  <si>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</si>
  <si>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</si>
  <si>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</si>
  <si>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</si>
  <si>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</si>
  <si>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</si>
  <si>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</si>
  <si>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</si>
  <si>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</si>
  <si>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</si>
  <si>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</si>
  <si>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</si>
  <si>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</si>
  <si>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</si>
  <si>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</si>
  <si>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</si>
  <si>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</si>
  <si>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</si>
  <si>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</si>
  <si>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</si>
  <si>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</si>
  <si>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</si>
  <si>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</si>
  <si>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</si>
  <si>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</si>
  <si>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</si>
  <si>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</si>
  <si>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</si>
  <si>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</si>
  <si>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</si>
  <si>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</si>
  <si>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</si>
  <si>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</si>
  <si>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</si>
  <si>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</si>
  <si>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</si>
  <si>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</si>
  <si>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</si>
  <si>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</si>
  <si>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</si>
  <si>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</si>
  <si>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</si>
  <si>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</si>
  <si>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</si>
  <si>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</si>
  <si>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</si>
  <si>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</si>
  <si>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</si>
  <si>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</si>
  <si>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</si>
  <si>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</si>
  <si>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</si>
  <si>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</si>
  <si>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</si>
  <si>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</si>
  <si>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</si>
  <si>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</si>
  <si>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</si>
  <si>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</si>
  <si>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</si>
  <si>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</si>
  <si>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</si>
  <si>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</si>
  <si>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</si>
  <si>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</si>
  <si>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</si>
  <si>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</si>
  <si>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</si>
  <si>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</si>
  <si>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</si>
  <si>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</si>
  <si>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</si>
  <si>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</si>
  <si>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</si>
  <si>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</si>
  <si>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</si>
  <si>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</si>
  <si>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</si>
  <si>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</si>
  <si>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</si>
  <si>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</si>
  <si>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</si>
  <si>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</si>
  <si>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</si>
  <si>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</si>
  <si>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</si>
  <si>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</si>
  <si>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</si>
  <si>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</si>
  <si>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</si>
  <si>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</si>
  <si>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</si>
  <si>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</si>
  <si>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</si>
  <si>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</si>
  <si>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</si>
  <si>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</si>
  <si>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</si>
  <si>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</si>
  <si>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</si>
  <si>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</si>
  <si>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</si>
  <si>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</si>
  <si>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</si>
  <si>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</si>
  <si>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</si>
  <si>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</si>
  <si>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</si>
  <si>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</si>
  <si>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</si>
  <si>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</si>
  <si>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</si>
  <si>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</si>
  <si>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</si>
  <si>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</si>
  <si>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</si>
  <si>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</si>
  <si>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</si>
  <si>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</si>
  <si>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</si>
  <si>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</si>
  <si>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</si>
  <si>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</si>
  <si>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</si>
  <si>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</si>
  <si>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</si>
  <si>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</si>
  <si>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</si>
  <si>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</si>
  <si>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</si>
  <si>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</si>
  <si>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</si>
  <si>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</si>
  <si>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</si>
  <si>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</si>
  <si>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</si>
  <si>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</si>
  <si>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</si>
  <si>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</si>
  <si>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</si>
  <si>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</si>
  <si>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</si>
  <si>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</si>
  <si>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</si>
  <si>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</si>
  <si>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</si>
  <si>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</si>
  <si>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</si>
  <si>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</si>
  <si>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</si>
  <si>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</si>
  <si>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</si>
  <si>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</si>
  <si>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</si>
  <si>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</si>
  <si>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</si>
  <si>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</si>
  <si>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</si>
  <si>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</si>
  <si>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</si>
  <si>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</si>
  <si>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</si>
  <si>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</si>
  <si>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</si>
  <si>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</si>
  <si>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</si>
  <si>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</si>
  <si>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</si>
  <si>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</si>
  <si>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</si>
  <si>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</si>
  <si>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</si>
  <si>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</si>
  <si>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</si>
  <si>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</si>
  <si>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</si>
  <si>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</si>
  <si>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</si>
  <si>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</si>
  <si>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</si>
  <si>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</si>
  <si>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</si>
  <si>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</si>
  <si>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</si>
  <si>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</si>
  <si>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</si>
  <si>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</si>
  <si>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</si>
  <si>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</si>
  <si>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</si>
  <si>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</si>
  <si>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</si>
  <si>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</si>
  <si>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</si>
  <si>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</si>
  <si>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</si>
  <si>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</si>
  <si>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</si>
  <si>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</si>
  <si>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</si>
  <si>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</si>
  <si>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</si>
  <si>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</si>
  <si>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</si>
  <si>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</si>
  <si>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</si>
  <si>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</si>
  <si>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</si>
  <si>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</si>
  <si>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</si>
  <si>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</si>
  <si>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</si>
  <si>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</si>
  <si>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</si>
  <si>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</si>
  <si>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</si>
  <si>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</si>
  <si>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</si>
  <si>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</si>
  <si>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</si>
  <si>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</si>
  <si>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</si>
  <si>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</si>
  <si>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</si>
  <si>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</si>
  <si>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</si>
  <si>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</si>
  <si>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</si>
  <si>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</si>
  <si>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</si>
  <si>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</si>
  <si>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</si>
  <si>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</si>
  <si>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</si>
  <si>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</si>
  <si>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</si>
  <si>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</si>
  <si>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</si>
  <si>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</si>
  <si>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</si>
  <si>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</si>
  <si>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</si>
  <si>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</si>
  <si>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</si>
  <si>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</si>
  <si>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</si>
  <si>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</si>
  <si>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</si>
  <si>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</si>
  <si>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</si>
  <si>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</si>
  <si>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</si>
  <si>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</si>
  <si>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</si>
  <si>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</si>
  <si>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</si>
  <si>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</si>
  <si>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</si>
  <si>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</si>
  <si>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</si>
  <si>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</si>
  <si>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</si>
  <si>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</si>
  <si>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</si>
  <si>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</si>
  <si>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</si>
  <si>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</si>
  <si>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</si>
  <si>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</si>
  <si>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</si>
  <si>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</si>
  <si>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</si>
  <si>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</si>
  <si>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</si>
  <si>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</si>
  <si>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</si>
  <si>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</si>
  <si>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</si>
  <si>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</si>
  <si>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</si>
  <si>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</si>
  <si>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</si>
  <si>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</si>
  <si>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</si>
  <si>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</si>
  <si>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</si>
  <si>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</si>
  <si>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</si>
  <si>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</si>
  <si>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</si>
  <si>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</si>
  <si>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</si>
  <si>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</si>
  <si>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</si>
  <si>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</si>
  <si>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</si>
  <si>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</si>
  <si>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</si>
  <si>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</si>
  <si>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</si>
  <si>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</si>
  <si>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</si>
  <si>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</si>
  <si>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</si>
  <si>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</si>
  <si>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</si>
  <si>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</si>
  <si>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</si>
  <si>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</si>
  <si>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</si>
  <si>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</si>
  <si>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</si>
  <si>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</si>
  <si>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</si>
  <si>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</si>
  <si>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</si>
  <si>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</si>
  <si>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</si>
  <si>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</si>
  <si>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</si>
  <si>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</si>
  <si>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</si>
  <si>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</si>
  <si>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</si>
  <si>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</si>
  <si>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</si>
  <si>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</si>
  <si>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</si>
  <si>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</si>
  <si>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</si>
  <si>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</si>
  <si>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</si>
  <si>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</si>
  <si>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</si>
  <si>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</si>
  <si>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</si>
  <si>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</si>
  <si>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</si>
  <si>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</si>
  <si>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</si>
  <si>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</si>
  <si>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</si>
  <si>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</si>
  <si>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</si>
  <si>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</si>
  <si>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</si>
  <si>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</si>
  <si>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</si>
  <si>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</si>
  <si>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</si>
  <si>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</si>
  <si>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</si>
  <si>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</si>
  <si>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</si>
  <si>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</si>
  <si>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</si>
  <si>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</si>
  <si>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</si>
  <si>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</si>
  <si>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</si>
  <si>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</si>
  <si>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</si>
  <si>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</si>
  <si>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</si>
  <si>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</si>
  <si>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</si>
  <si>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</si>
  <si>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</si>
  <si>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</si>
  <si>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</si>
  <si>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</si>
  <si>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</si>
  <si>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</si>
  <si>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</si>
  <si>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</si>
  <si>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</si>
  <si>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</si>
  <si>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</si>
  <si>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</si>
  <si>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</si>
  <si>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</si>
  <si>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</si>
  <si>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</si>
  <si>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</si>
  <si>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</si>
  <si>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</si>
  <si>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</si>
  <si>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</si>
  <si>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</si>
  <si>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</si>
  <si>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</si>
  <si>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</si>
  <si>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</si>
  <si>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</si>
  <si>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</si>
  <si>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</si>
  <si>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</si>
  <si>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</si>
  <si>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</si>
  <si>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</si>
  <si>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</si>
  <si>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</si>
  <si>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</si>
  <si>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</si>
  <si>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</si>
  <si>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</si>
  <si>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</si>
  <si>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</si>
  <si>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</si>
  <si>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</si>
  <si>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</si>
  <si>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</si>
  <si>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</si>
  <si>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</si>
  <si>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</si>
  <si>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</si>
  <si>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</si>
  <si>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</si>
  <si>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</si>
  <si>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</si>
  <si>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</si>
  <si>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</si>
  <si>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</si>
  <si>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</si>
  <si>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</si>
  <si>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</si>
  <si>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</si>
  <si>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</si>
  <si>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</si>
  <si>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</si>
  <si>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</si>
  <si>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</si>
  <si>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</si>
  <si>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</si>
  <si>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</si>
  <si>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</si>
  <si>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</si>
  <si>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</si>
  <si>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</si>
  <si>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</si>
  <si>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</si>
  <si>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</si>
  <si>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</si>
  <si>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</si>
  <si>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</si>
  <si>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</si>
  <si>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</si>
  <si>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</si>
  <si>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</si>
  <si>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</si>
  <si>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</si>
  <si>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</si>
  <si>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</si>
  <si>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</si>
  <si>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</si>
  <si>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</si>
  <si>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</si>
  <si>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</si>
  <si>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</si>
  <si>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</si>
  <si>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</si>
  <si>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</si>
  <si>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</si>
  <si>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</si>
  <si>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</si>
  <si>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</si>
  <si>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</si>
  <si>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</si>
  <si>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</si>
  <si>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</si>
  <si>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</si>
  <si>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</si>
  <si>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</si>
  <si>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</si>
  <si>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</si>
  <si>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</si>
  <si>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</si>
  <si>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</si>
  <si>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</si>
  <si>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</si>
  <si>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</si>
  <si>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</si>
  <si>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</si>
  <si>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</si>
  <si>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</si>
  <si>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</si>
  <si>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</si>
  <si>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</si>
  <si>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</si>
  <si>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</si>
  <si>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</si>
  <si>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</si>
  <si>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</si>
  <si>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</si>
  <si>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</si>
  <si>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</si>
  <si>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</si>
  <si>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</si>
  <si>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</si>
  <si>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</si>
  <si>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</si>
  <si>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</si>
  <si>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</si>
  <si>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</si>
  <si>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</si>
  <si>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</si>
  <si>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</si>
  <si>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</si>
  <si>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</si>
  <si>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</si>
  <si>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</si>
  <si>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</si>
  <si>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</si>
  <si>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</si>
  <si>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</si>
  <si>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</si>
  <si>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</si>
  <si>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</si>
  <si>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</si>
  <si>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</si>
  <si>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</si>
  <si>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</si>
  <si>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</si>
  <si>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</si>
  <si>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</si>
  <si>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</si>
  <si>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</si>
  <si>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</si>
  <si>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</si>
  <si>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</si>
  <si>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</si>
  <si>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</si>
  <si>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</si>
  <si>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</si>
  <si>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</si>
  <si>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</si>
  <si>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</si>
  <si>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</si>
  <si>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</si>
  <si>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</si>
  <si>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</si>
  <si>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</si>
  <si>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</si>
  <si>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</si>
  <si>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</si>
  <si>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</si>
  <si>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</si>
  <si>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</si>
  <si>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</si>
  <si>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</si>
  <si>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</si>
  <si>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</si>
  <si>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</si>
  <si>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</si>
  <si>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</si>
  <si>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</si>
  <si>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</si>
  <si>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</si>
  <si>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</si>
  <si>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</si>
  <si>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</si>
  <si>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</si>
  <si>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</si>
  <si>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</si>
  <si>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</si>
  <si>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</si>
  <si>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</si>
  <si>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</si>
  <si>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</si>
  <si>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</si>
  <si>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</si>
  <si>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</si>
  <si>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</si>
  <si>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</si>
  <si>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</si>
  <si>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</si>
  <si>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</si>
  <si>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</si>
  <si>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</si>
  <si>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</si>
  <si>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</si>
  <si>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</si>
  <si>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</si>
  <si>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</si>
  <si>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</si>
  <si>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</si>
  <si>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</si>
  <si>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</si>
  <si>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</si>
  <si>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</si>
  <si>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</si>
  <si>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</si>
  <si>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</si>
  <si>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</si>
  <si>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</si>
  <si>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</si>
  <si>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</si>
  <si>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</si>
  <si>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</si>
  <si>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</si>
  <si>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</si>
  <si>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</si>
  <si>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</si>
  <si>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</si>
  <si>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</si>
  <si>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</si>
  <si>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</si>
  <si>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</si>
  <si>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</si>
  <si>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</si>
  <si>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</si>
  <si>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</si>
  <si>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</si>
  <si>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</si>
  <si>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</si>
  <si>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</si>
  <si>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</si>
  <si>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</si>
  <si>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</si>
  <si>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</si>
  <si>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</si>
  <si>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</si>
  <si>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</si>
  <si>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</si>
  <si>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</si>
  <si>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</si>
  <si>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</si>
  <si>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</si>
  <si>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</si>
  <si>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</si>
  <si>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</si>
  <si>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</si>
  <si>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</si>
  <si>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</si>
  <si>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</si>
  <si>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</si>
  <si>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</si>
  <si>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</si>
  <si>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</si>
  <si>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</si>
  <si>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</si>
  <si>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</si>
  <si>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</si>
  <si>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</si>
  <si>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</si>
  <si>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</si>
  <si>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</si>
  <si>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</si>
  <si>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</si>
  <si>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</si>
  <si>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</si>
  <si>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</si>
  <si>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</si>
  <si>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</si>
  <si>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</si>
  <si>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</si>
  <si>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</si>
  <si>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</si>
  <si>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</si>
  <si>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</si>
  <si>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</si>
  <si>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</si>
  <si>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</si>
  <si>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</si>
  <si>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</si>
  <si>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</si>
  <si>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</si>
  <si>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</si>
  <si>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</si>
  <si>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</si>
  <si>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</si>
  <si>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</si>
  <si>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</si>
  <si>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</si>
  <si>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</si>
  <si>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</si>
  <si>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</si>
  <si>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</si>
  <si>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</si>
  <si>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</si>
  <si>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</si>
  <si>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</si>
  <si>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</si>
  <si>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</si>
  <si>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</si>
  <si>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</si>
  <si>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</si>
  <si>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</si>
  <si>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</si>
  <si>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</si>
  <si>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</si>
  <si>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</si>
  <si>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</si>
  <si>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</si>
  <si>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</si>
  <si>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</si>
  <si>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</si>
  <si>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</si>
  <si>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</si>
  <si>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</si>
  <si>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</si>
  <si>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</si>
  <si>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</si>
  <si>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</si>
  <si>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</si>
  <si>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</si>
  <si>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</si>
  <si>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</si>
  <si>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</si>
  <si>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</si>
  <si>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</si>
  <si>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</si>
  <si>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</si>
  <si>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</si>
  <si>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</si>
  <si>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</si>
  <si>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</si>
  <si>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</si>
  <si>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</si>
  <si>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</si>
  <si>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</si>
  <si>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</si>
  <si>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</si>
  <si>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</si>
  <si>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</si>
  <si>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</si>
  <si>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</si>
  <si>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</si>
  <si>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</si>
  <si>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</si>
  <si>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</si>
  <si>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</si>
  <si>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</si>
  <si>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</si>
  <si>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</si>
  <si>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</si>
  <si>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</si>
  <si>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</si>
  <si>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</si>
  <si>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</si>
  <si>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</si>
  <si>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</si>
  <si>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</si>
  <si>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</si>
  <si>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</si>
  <si>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</si>
  <si>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</si>
  <si>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</si>
  <si>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</si>
  <si>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</si>
  <si>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</si>
  <si>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</si>
  <si>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</si>
  <si>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</si>
  <si>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</si>
  <si>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</si>
  <si>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</si>
  <si>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</si>
  <si>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</si>
  <si>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</si>
  <si>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</si>
  <si>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</si>
  <si>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</si>
  <si>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</si>
  <si>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</si>
  <si>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</si>
  <si>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</si>
  <si>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</si>
  <si>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</si>
  <si>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</si>
  <si>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</si>
  <si>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</si>
  <si>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</si>
  <si>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</si>
  <si>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</si>
  <si>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</si>
  <si>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</si>
  <si>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</si>
  <si>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</si>
  <si>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</si>
  <si>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</si>
  <si>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</si>
  <si>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</si>
  <si>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</si>
  <si>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</si>
  <si>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</si>
  <si>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</si>
  <si>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</si>
  <si>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</si>
  <si>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</si>
  <si>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</si>
  <si>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</si>
  <si>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</si>
  <si>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</si>
  <si>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</si>
  <si>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</si>
  <si>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</si>
  <si>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</si>
  <si>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</si>
  <si>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</si>
  <si>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</si>
  <si>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</si>
  <si>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</si>
  <si>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</si>
  <si>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</si>
  <si>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</si>
  <si>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</si>
  <si>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</si>
  <si>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</si>
  <si>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</si>
  <si>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</si>
  <si>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</si>
  <si>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</si>
  <si>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</si>
  <si>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</si>
  <si>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</si>
  <si>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</si>
  <si>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</si>
  <si>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</si>
  <si>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</si>
  <si>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</si>
  <si>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</si>
  <si>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</si>
  <si>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</si>
  <si>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</si>
  <si>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</si>
  <si>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</si>
  <si>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</si>
  <si>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</si>
  <si>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</si>
  <si>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</si>
  <si>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</si>
  <si>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</si>
  <si>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</si>
  <si>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</si>
  <si>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</si>
  <si>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</si>
  <si>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</si>
  <si>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</si>
  <si>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</si>
  <si>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</si>
  <si>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</si>
  <si>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</si>
  <si>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</si>
  <si>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</si>
  <si>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</si>
  <si>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</si>
  <si>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</si>
  <si>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</si>
  <si>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</si>
  <si>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</si>
  <si>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</si>
  <si>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</si>
  <si>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</si>
  <si>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</si>
  <si>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</si>
  <si>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</si>
  <si>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</si>
  <si>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</si>
  <si>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</si>
  <si>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</si>
  <si>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</si>
  <si>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</si>
  <si>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</si>
  <si>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</si>
  <si>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</si>
  <si>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</si>
  <si>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</si>
  <si>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</si>
  <si>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</si>
  <si>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</si>
  <si>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</si>
  <si>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</si>
  <si>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</si>
  <si>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</si>
  <si>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</si>
  <si>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</si>
  <si>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</si>
  <si>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</si>
  <si>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</si>
  <si>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</si>
  <si>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</si>
  <si>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</si>
  <si>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</si>
  <si>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</si>
  <si>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</si>
  <si>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</si>
  <si>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</si>
  <si>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</si>
  <si>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</si>
  <si>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</si>
  <si>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</si>
  <si>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</si>
  <si>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</si>
  <si>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</si>
  <si>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</si>
  <si>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</si>
  <si>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</si>
  <si>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</si>
  <si>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</si>
  <si>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</si>
  <si>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</si>
  <si>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</si>
  <si>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</si>
  <si>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</si>
  <si>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</si>
  <si>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</si>
  <si>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</si>
  <si>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</si>
  <si>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</si>
  <si>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</si>
  <si>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</si>
  <si>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</si>
  <si>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</si>
  <si>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</si>
  <si>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</si>
  <si>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</si>
  <si>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</si>
  <si>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</si>
  <si>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</si>
  <si>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</si>
  <si>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</si>
  <si>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</si>
  <si>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</si>
  <si>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</si>
  <si>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</si>
  <si>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</si>
  <si>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</si>
  <si>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</si>
  <si>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</si>
  <si>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</si>
  <si>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</si>
  <si>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</si>
  <si>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</si>
  <si>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</si>
  <si>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</si>
  <si>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</si>
  <si>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</si>
  <si>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</si>
  <si>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</si>
  <si>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</si>
  <si>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</si>
  <si>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</si>
  <si>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</si>
  <si>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</si>
  <si>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</si>
  <si>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</si>
  <si>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</si>
  <si>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</si>
  <si>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</si>
  <si>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</si>
  <si>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</si>
  <si>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</si>
  <si>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</si>
  <si>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</si>
  <si>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</si>
  <si>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</si>
  <si>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</si>
  <si>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</si>
  <si>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</si>
  <si>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</si>
  <si>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</si>
  <si>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</si>
  <si>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</si>
  <si>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</si>
  <si>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</si>
  <si>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</si>
  <si>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</si>
  <si>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</si>
  <si>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</si>
  <si>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</si>
  <si>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</si>
  <si>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</si>
  <si>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</si>
  <si>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</si>
  <si>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</si>
  <si>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</si>
  <si>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</si>
  <si>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</si>
  <si>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</si>
  <si>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</si>
  <si>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</si>
  <si>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</si>
  <si>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</si>
  <si>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</si>
  <si>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</si>
  <si>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</si>
  <si>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</si>
  <si>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</si>
  <si>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</si>
  <si>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</si>
  <si>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</si>
  <si>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</si>
  <si>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</si>
  <si>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</si>
  <si>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</si>
  <si>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</si>
  <si>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</si>
  <si>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</si>
  <si>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</si>
  <si>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</si>
  <si>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</si>
  <si>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</si>
  <si>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</si>
  <si>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</si>
  <si>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</si>
  <si>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</si>
  <si>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</si>
  <si>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</si>
  <si>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</si>
  <si>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</si>
  <si>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</si>
  <si>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</si>
  <si>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</si>
  <si>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</si>
  <si>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</si>
  <si>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</si>
  <si>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</si>
  <si>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</si>
  <si>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</si>
  <si>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</si>
  <si>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</si>
  <si>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</si>
  <si>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</si>
  <si>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</si>
  <si>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</si>
  <si>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</si>
  <si>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</si>
  <si>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</si>
  <si>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</si>
  <si>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</si>
  <si>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</si>
  <si>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</si>
  <si>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</si>
  <si>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</si>
  <si>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</si>
  <si>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</si>
  <si>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</si>
  <si>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</si>
  <si>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</si>
  <si>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</si>
  <si>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</si>
  <si>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</si>
  <si>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</si>
  <si>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</si>
  <si>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</si>
  <si>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</si>
  <si>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</si>
  <si>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</si>
  <si>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</si>
  <si>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</si>
  <si>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</si>
  <si>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</si>
  <si>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</si>
  <si>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</si>
  <si>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</si>
  <si>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</si>
  <si>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</si>
  <si>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</si>
  <si>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</si>
  <si>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</si>
  <si>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</si>
  <si>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</si>
  <si>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</si>
  <si>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</si>
  <si>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</si>
  <si>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</si>
  <si>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</si>
  <si>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</si>
  <si>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</si>
  <si>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</si>
  <si>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</si>
  <si>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</si>
  <si>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</si>
  <si>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</si>
  <si>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</si>
  <si>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</si>
  <si>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</si>
  <si>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</si>
  <si>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</si>
  <si>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</si>
  <si>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</si>
  <si>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</si>
  <si>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</si>
  <si>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</si>
  <si>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</si>
  <si>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</si>
  <si>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</si>
  <si>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</si>
  <si>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</si>
  <si>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</si>
  <si>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</si>
  <si>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</si>
  <si>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</si>
  <si>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</si>
  <si>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</si>
  <si>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</si>
  <si>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</si>
  <si>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</si>
  <si>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</si>
  <si>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</si>
  <si>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</si>
  <si>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</si>
  <si>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</si>
  <si>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</si>
  <si>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</si>
  <si>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</si>
  <si>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</si>
  <si>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</si>
  <si>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</si>
  <si>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</si>
  <si>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</si>
  <si>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</si>
  <si>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</si>
  <si>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</si>
  <si>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</si>
  <si>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</si>
  <si>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</si>
  <si>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</si>
  <si>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</si>
  <si>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</si>
  <si>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</si>
  <si>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</si>
  <si>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</si>
  <si>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</si>
  <si>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</si>
  <si>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</si>
  <si>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</si>
  <si>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</si>
  <si>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</si>
  <si>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</si>
  <si>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</si>
  <si>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</si>
  <si>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</si>
  <si>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</si>
  <si>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</si>
  <si>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</si>
  <si>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</si>
  <si>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</si>
  <si>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</si>
  <si>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</si>
  <si>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</si>
  <si>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</si>
  <si>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</si>
  <si>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</si>
  <si>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</si>
  <si>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</si>
  <si>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</si>
  <si>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</si>
  <si>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</si>
  <si>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</si>
  <si>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</si>
  <si>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</si>
  <si>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</si>
  <si>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</si>
  <si>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</si>
  <si>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</si>
  <si>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</si>
  <si>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</si>
  <si>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</si>
  <si>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</si>
  <si>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</si>
  <si>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</si>
  <si>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</si>
  <si>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</si>
  <si>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</si>
  <si>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</si>
  <si>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</si>
  <si>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</si>
  <si>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</si>
  <si>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</si>
  <si>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</si>
  <si>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</si>
  <si>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</si>
  <si>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</si>
  <si>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</si>
  <si>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</si>
  <si>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</si>
  <si>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</si>
  <si>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</si>
  <si>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</si>
  <si>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</si>
  <si>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</si>
  <si>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</si>
  <si>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</si>
  <si>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</si>
  <si>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</si>
  <si>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</si>
  <si>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</si>
  <si>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</si>
  <si>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</si>
  <si>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</si>
  <si>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</si>
  <si>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</si>
  <si>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</si>
  <si>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</si>
  <si>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</si>
  <si>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</si>
  <si>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</si>
  <si>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</si>
  <si>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</si>
  <si>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</si>
  <si>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</si>
  <si>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</si>
  <si>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</si>
  <si>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</si>
  <si>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</si>
  <si>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</si>
  <si>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</si>
  <si>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</si>
  <si>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</si>
  <si>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</si>
  <si>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</si>
  <si>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</si>
  <si>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</si>
  <si>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</si>
  <si>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</si>
  <si>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</si>
  <si>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</si>
  <si>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</si>
  <si>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</si>
  <si>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</si>
  <si>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</si>
  <si>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</si>
  <si>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</si>
  <si>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</si>
  <si>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</si>
  <si>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</si>
  <si>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</si>
  <si>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</si>
  <si>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</si>
  <si>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</si>
  <si>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</si>
  <si>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</si>
  <si>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</si>
  <si>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</si>
  <si>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</si>
  <si>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</si>
  <si>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</si>
  <si>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</si>
  <si>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</si>
  <si>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</si>
  <si>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</si>
  <si>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</si>
  <si>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</si>
  <si>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</si>
  <si>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</si>
  <si>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</si>
  <si>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</si>
  <si>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</si>
  <si>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</si>
  <si>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</si>
  <si>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</si>
  <si>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</si>
  <si>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</si>
  <si>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</si>
  <si>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</si>
  <si>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</si>
  <si>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</si>
  <si>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</si>
  <si>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</si>
  <si>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</si>
  <si>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</si>
  <si>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</si>
  <si>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</si>
  <si>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</si>
  <si>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</si>
  <si>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</si>
  <si>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</si>
  <si>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</si>
  <si>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</si>
  <si>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</si>
  <si>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</si>
  <si>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</si>
  <si>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</si>
  <si>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</si>
  <si>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</si>
  <si>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</si>
  <si>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</si>
  <si>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</si>
  <si>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</si>
  <si>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</si>
  <si>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</si>
  <si>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</si>
  <si>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</si>
  <si>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</si>
  <si>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</si>
  <si>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</si>
  <si>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</si>
  <si>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</si>
  <si>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</si>
  <si>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</si>
  <si>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</si>
  <si>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</si>
  <si>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</si>
  <si>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</si>
  <si>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</si>
  <si>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</si>
  <si>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</si>
  <si>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</si>
  <si>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</si>
  <si>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</si>
  <si>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</si>
  <si>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</si>
  <si>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</si>
  <si>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</si>
  <si>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</si>
  <si>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</si>
  <si>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</si>
  <si>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</si>
  <si>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</si>
  <si>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</si>
  <si>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</si>
  <si>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</si>
  <si>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</si>
  <si>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</si>
  <si>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</si>
  <si>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</si>
  <si>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</si>
  <si>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</si>
  <si>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</si>
  <si>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</si>
  <si>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</si>
  <si>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</si>
  <si>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</si>
  <si>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</si>
  <si>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</si>
  <si>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</si>
  <si>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</si>
  <si>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</si>
  <si>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</si>
  <si>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</si>
  <si>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</si>
  <si>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</si>
  <si>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</si>
  <si>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</si>
  <si>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</si>
  <si>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</si>
  <si>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</si>
  <si>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</si>
  <si>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</si>
  <si>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</si>
  <si>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</si>
  <si>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</si>
  <si>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</si>
  <si>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</si>
  <si>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</si>
  <si>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</si>
  <si>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</si>
  <si>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</si>
  <si>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</si>
  <si>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</si>
  <si>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</si>
  <si>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</si>
  <si>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</si>
  <si>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</si>
  <si>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</si>
  <si>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</si>
  <si>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</si>
  <si>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</si>
  <si>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</si>
  <si>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</si>
  <si>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</si>
  <si>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</si>
  <si>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</si>
  <si>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</si>
  <si>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</si>
  <si>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</si>
  <si>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</si>
  <si>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</si>
  <si>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</si>
  <si>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</si>
  <si>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</si>
  <si>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</si>
  <si>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</si>
  <si>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</si>
  <si>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</si>
  <si>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</si>
  <si>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</si>
  <si>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</si>
  <si>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</si>
  <si>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</si>
  <si>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</si>
  <si>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</si>
  <si>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</si>
  <si>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</si>
  <si>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</si>
  <si>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</si>
  <si>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</si>
  <si>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</si>
  <si>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</si>
  <si>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</si>
  <si>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</si>
  <si>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</si>
  <si>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</si>
  <si>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</si>
  <si>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</si>
  <si>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</si>
  <si>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</si>
  <si>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</si>
  <si>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</si>
  <si>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</si>
  <si>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</si>
  <si>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</si>
  <si>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</si>
  <si>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</si>
  <si>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</si>
  <si>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</si>
  <si>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</si>
  <si>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</si>
  <si>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</si>
  <si>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</si>
  <si>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</si>
  <si>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</si>
  <si>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</si>
  <si>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</si>
  <si>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</si>
  <si>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</si>
  <si>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</si>
  <si>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</si>
  <si>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</si>
  <si>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</si>
  <si>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</si>
  <si>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</si>
  <si>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</si>
  <si>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</si>
  <si>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</si>
  <si>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</si>
  <si>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</si>
  <si>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</si>
  <si>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</si>
  <si>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</si>
  <si>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</si>
  <si>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</si>
  <si>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</si>
  <si>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</si>
  <si>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</si>
  <si>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</si>
  <si>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</si>
  <si>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</si>
  <si>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</si>
  <si>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</si>
  <si>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</si>
  <si>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</si>
  <si>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</si>
  <si>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</si>
  <si>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</si>
  <si>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</si>
  <si>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</si>
  <si>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</si>
  <si>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</si>
  <si>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</si>
  <si>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</si>
  <si>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</si>
  <si>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</si>
  <si>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</si>
  <si>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</si>
  <si>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</si>
  <si>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</si>
  <si>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</si>
  <si>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</si>
  <si>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</si>
  <si>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</si>
  <si>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</si>
  <si>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</si>
  <si>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</si>
  <si>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</si>
  <si>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</si>
  <si>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</si>
  <si>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</si>
  <si>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</si>
  <si>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</si>
  <si>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</si>
  <si>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</si>
  <si>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</si>
  <si>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</si>
  <si>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</si>
  <si>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</si>
  <si>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</si>
  <si>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</si>
  <si>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</si>
  <si>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</si>
  <si>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</si>
  <si>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</si>
  <si>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</si>
  <si>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</si>
  <si>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</si>
  <si>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</si>
  <si>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</si>
  <si>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</si>
  <si>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</si>
  <si>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</si>
  <si>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</si>
  <si>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</si>
  <si>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</si>
  <si>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</si>
  <si>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</si>
  <si>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</si>
  <si>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</si>
  <si>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</si>
  <si>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</si>
  <si>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</si>
  <si>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</si>
  <si>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</si>
  <si>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</si>
  <si>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</si>
  <si>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</si>
  <si>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</si>
  <si>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</si>
  <si>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</si>
  <si>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</si>
  <si>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</si>
  <si>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</si>
  <si>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</si>
  <si>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</si>
  <si>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</si>
  <si>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</si>
  <si>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</si>
  <si>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</si>
  <si>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</si>
  <si>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</si>
  <si>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</si>
  <si>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</si>
  <si>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</si>
  <si>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</si>
  <si>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</si>
  <si>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</si>
  <si>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</si>
  <si>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</si>
  <si>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</si>
  <si>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</si>
  <si>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</si>
  <si>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</si>
  <si>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</si>
  <si>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</si>
  <si>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</si>
  <si>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</si>
  <si>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</si>
  <si>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</si>
  <si>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</si>
  <si>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</si>
  <si>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</si>
  <si>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</si>
  <si>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</si>
  <si>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</si>
  <si>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</si>
  <si>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</si>
  <si>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</si>
  <si>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</si>
  <si>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</si>
  <si>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</si>
  <si>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</si>
  <si>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</si>
  <si>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</si>
  <si>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</si>
  <si>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</si>
  <si>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</si>
  <si>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</si>
  <si>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</si>
  <si>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</si>
  <si>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</si>
  <si>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</si>
  <si>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</si>
  <si>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</si>
  <si>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</si>
  <si>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</si>
  <si>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</si>
  <si>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</si>
  <si>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</si>
  <si>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</si>
  <si>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</si>
  <si>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</si>
  <si>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</si>
  <si>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</si>
  <si>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</si>
  <si>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</si>
  <si>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</si>
  <si>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</si>
  <si>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</si>
  <si>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</si>
  <si>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</si>
  <si>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</si>
  <si>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</si>
  <si>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</si>
  <si>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</si>
  <si>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</si>
  <si>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</si>
  <si>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</si>
  <si>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</si>
  <si>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</si>
  <si>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</si>
  <si>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</si>
  <si>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</si>
  <si>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</si>
  <si>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</si>
  <si>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</si>
  <si>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</si>
  <si>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</si>
  <si>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</si>
  <si>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</si>
  <si>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</si>
  <si>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</si>
  <si>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</si>
  <si>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</si>
  <si>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</si>
  <si>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</si>
  <si>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</si>
  <si>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</si>
  <si>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</si>
  <si>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</si>
  <si>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</si>
  <si>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</si>
  <si>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</si>
  <si>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</si>
  <si>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</si>
  <si>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</si>
  <si>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</si>
  <si>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</si>
  <si>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</si>
  <si>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</si>
  <si>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</si>
  <si>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</si>
  <si>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</si>
  <si>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</si>
  <si>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</si>
  <si>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</si>
  <si>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</si>
  <si>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</si>
  <si>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</si>
  <si>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</si>
  <si>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</si>
  <si>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</si>
  <si>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</si>
  <si>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</si>
  <si>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</si>
  <si>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</si>
  <si>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</si>
  <si>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</si>
  <si>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</si>
  <si>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</si>
  <si>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</si>
  <si>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</si>
  <si>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</si>
  <si>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</si>
  <si>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</si>
  <si>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</si>
  <si>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</si>
  <si>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</si>
  <si>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</si>
  <si>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</si>
  <si>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</si>
  <si>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</si>
  <si>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</si>
  <si>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</si>
  <si>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</si>
  <si>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</si>
  <si>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</si>
  <si>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</si>
  <si>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</si>
  <si>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</si>
  <si>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</si>
  <si>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</si>
  <si>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</si>
  <si>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</si>
  <si>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</si>
  <si>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</si>
  <si>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</si>
  <si>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</si>
  <si>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</si>
  <si>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</si>
  <si>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</si>
  <si>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</si>
  <si>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</si>
  <si>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</si>
  <si>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</si>
  <si>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</si>
  <si>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</si>
  <si>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</si>
  <si>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</si>
  <si>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</si>
  <si>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</si>
  <si>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</si>
  <si>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</si>
  <si>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</si>
  <si>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</si>
  <si>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</si>
  <si>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</si>
  <si>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</si>
  <si>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</si>
  <si>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</si>
  <si>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</si>
  <si>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</si>
  <si>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</si>
  <si>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</si>
  <si>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</si>
  <si>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</si>
  <si>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</si>
  <si>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</si>
  <si>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</si>
  <si>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</si>
  <si>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</si>
  <si>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</si>
  <si>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</si>
  <si>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</si>
  <si>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</si>
  <si>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</si>
  <si>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</si>
  <si>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</si>
  <si>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</si>
  <si>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</si>
  <si>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</si>
  <si>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</si>
  <si>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</si>
  <si>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</si>
  <si>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</si>
  <si>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</si>
  <si>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</si>
  <si>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</si>
  <si>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</si>
  <si>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</si>
  <si>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</si>
  <si>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</si>
  <si>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</si>
  <si>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</si>
  <si>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</si>
  <si>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</si>
  <si>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</si>
  <si>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</si>
  <si>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</si>
  <si>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</si>
  <si>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</si>
  <si>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</si>
  <si>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</si>
  <si>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</si>
  <si>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</si>
  <si>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</si>
  <si>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</si>
  <si>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</si>
  <si>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</si>
  <si>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</si>
  <si>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</si>
  <si>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</si>
  <si>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</si>
  <si>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</si>
  <si>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</si>
  <si>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</si>
  <si>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</si>
  <si>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</si>
  <si>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</si>
  <si>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</si>
  <si>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</si>
  <si>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</si>
  <si>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</si>
  <si>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</si>
  <si>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</si>
  <si>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</si>
  <si>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</si>
  <si>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</si>
  <si>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</si>
  <si>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</si>
  <si>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</si>
  <si>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</si>
  <si>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</si>
  <si>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</si>
  <si>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</si>
  <si>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</si>
  <si>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</si>
  <si>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</si>
  <si>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</si>
  <si>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</si>
  <si>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</si>
  <si>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</si>
  <si>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</si>
  <si>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</si>
  <si>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</si>
  <si>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</si>
  <si>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</si>
  <si>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</si>
  <si>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</si>
  <si>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</si>
  <si>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</si>
  <si>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</si>
  <si>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</si>
  <si>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</si>
  <si>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</si>
  <si>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</si>
  <si>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</si>
  <si>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</si>
  <si>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</si>
  <si>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</si>
  <si>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</si>
  <si>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</si>
  <si>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</si>
  <si>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</si>
  <si>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</si>
  <si>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</si>
  <si>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</si>
  <si>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</si>
  <si>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</si>
  <si>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</si>
  <si>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</si>
  <si>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</si>
  <si>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</si>
  <si>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</si>
  <si>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</si>
  <si>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</si>
  <si>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</si>
  <si>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</si>
  <si>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</si>
  <si>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</si>
  <si>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</si>
  <si>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</si>
  <si>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</si>
  <si>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</si>
  <si>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</si>
  <si>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</si>
  <si>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</si>
  <si>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</si>
  <si>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</si>
  <si>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</si>
  <si>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</si>
  <si>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</si>
  <si>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</si>
  <si>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</si>
  <si>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</si>
  <si>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</si>
  <si>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</si>
  <si>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</si>
  <si>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</si>
  <si>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</si>
  <si>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</si>
  <si>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</si>
  <si>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</si>
  <si>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</si>
  <si>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</si>
  <si>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</si>
  <si>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</si>
  <si>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</si>
  <si>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</si>
  <si>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</si>
  <si>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</si>
  <si>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</si>
  <si>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</si>
  <si>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</si>
  <si>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</si>
  <si>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</si>
  <si>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</si>
  <si>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</si>
  <si>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</si>
  <si>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</si>
  <si>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</si>
  <si>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</si>
  <si>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</si>
  <si>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</si>
  <si>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</si>
  <si>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</si>
  <si>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</si>
  <si>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</si>
  <si>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</si>
  <si>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</si>
  <si>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</si>
  <si>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</si>
  <si>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</si>
  <si>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</si>
  <si>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</si>
  <si>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</si>
  <si>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</si>
  <si>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</si>
  <si>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</si>
  <si>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</si>
  <si>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</si>
  <si>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</si>
  <si>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</si>
  <si>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</si>
  <si>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</si>
  <si>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</si>
  <si>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</si>
  <si>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</si>
  <si>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</si>
  <si>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</si>
  <si>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</si>
  <si>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</si>
  <si>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</si>
  <si>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</si>
  <si>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</si>
  <si>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</si>
  <si>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</si>
  <si>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</si>
  <si>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</si>
  <si>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</si>
  <si>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</si>
  <si>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</si>
  <si>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</si>
  <si>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</si>
  <si>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</si>
  <si>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</si>
  <si>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</si>
  <si>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</si>
  <si>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</si>
  <si>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</si>
  <si>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</si>
  <si>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</si>
  <si>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</si>
  <si>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</si>
  <si>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</si>
  <si>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</si>
  <si>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</si>
  <si>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</si>
  <si>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</si>
  <si>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</si>
  <si>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</si>
  <si>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</si>
  <si>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</si>
  <si>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</si>
  <si>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</si>
  <si>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</si>
  <si>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</si>
  <si>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</si>
  <si>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</si>
  <si>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</si>
  <si>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</si>
  <si>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</si>
  <si>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</si>
  <si>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</si>
  <si>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</si>
  <si>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</si>
  <si>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</si>
  <si>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</si>
  <si>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</si>
  <si>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</si>
  <si>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</si>
  <si>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</si>
  <si>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</si>
  <si>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</si>
  <si>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</si>
  <si>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</si>
  <si>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</si>
  <si>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</si>
  <si>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</si>
  <si>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</si>
  <si>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</si>
  <si>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</si>
  <si>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</si>
  <si>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</si>
  <si>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</si>
  <si>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</si>
  <si>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</si>
  <si>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</si>
  <si>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</si>
  <si>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</si>
  <si>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</si>
  <si>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</si>
  <si>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</si>
  <si>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</si>
  <si>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</si>
  <si>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</si>
  <si>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</si>
  <si>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</si>
  <si>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</si>
  <si>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</si>
  <si>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</si>
  <si>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</si>
  <si>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</si>
  <si>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</si>
  <si>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</si>
  <si>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</si>
  <si>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</si>
  <si>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</si>
  <si>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</si>
  <si>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</si>
  <si>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</si>
  <si>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</si>
  <si>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</si>
  <si>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</si>
  <si>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</si>
  <si>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</si>
  <si>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</si>
  <si>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</si>
  <si>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</si>
  <si>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</si>
  <si>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</si>
  <si>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</si>
  <si>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</si>
  <si>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</si>
  <si>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</si>
  <si>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</si>
  <si>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</si>
  <si>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</si>
  <si>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</si>
  <si>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</si>
  <si>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</si>
  <si>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</si>
  <si>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</si>
  <si>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</si>
  <si>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</si>
  <si>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</si>
  <si>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</si>
  <si>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</si>
  <si>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</si>
  <si>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</si>
  <si>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</si>
  <si>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</si>
  <si>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</si>
  <si>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</si>
  <si>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</si>
  <si>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</si>
  <si>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</si>
  <si>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</si>
  <si>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</si>
  <si>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</si>
  <si>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</si>
  <si>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</si>
  <si>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</si>
  <si>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</si>
  <si>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</si>
  <si>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</si>
  <si>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</si>
  <si>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</si>
  <si>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</si>
  <si>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</si>
  <si>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</si>
  <si>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</si>
  <si>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</si>
  <si>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</si>
  <si>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</si>
  <si>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</si>
  <si>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</si>
  <si>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</si>
  <si>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</si>
  <si>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</si>
  <si>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</si>
  <si>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</si>
  <si>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</si>
  <si>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</si>
  <si>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</si>
  <si>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</si>
  <si>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</si>
  <si>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</si>
  <si>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</si>
  <si>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</si>
  <si>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</si>
  <si>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</si>
  <si>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</si>
  <si>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</si>
  <si>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</si>
  <si>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</si>
  <si>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</si>
  <si>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</si>
  <si>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</si>
  <si>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</si>
  <si>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</si>
  <si>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</si>
  <si>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</si>
  <si>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</si>
  <si>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</si>
  <si>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</si>
  <si>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</si>
  <si>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</si>
  <si>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</si>
  <si>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</si>
  <si>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</si>
  <si>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</si>
  <si>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</si>
  <si>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</si>
  <si>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</si>
  <si>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</si>
  <si>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</si>
  <si>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</si>
  <si>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</si>
  <si>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</si>
  <si>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</si>
  <si>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</si>
  <si>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</si>
  <si>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</si>
  <si>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</si>
  <si>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</si>
  <si>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</si>
  <si>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</si>
  <si>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</si>
  <si>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</si>
  <si>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</si>
  <si>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</si>
  <si>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</si>
  <si>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</si>
  <si>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</si>
  <si>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</si>
  <si>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</si>
  <si>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</si>
  <si>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</si>
  <si>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</si>
  <si>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</si>
  <si>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</si>
  <si>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</si>
  <si>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</si>
  <si>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</si>
  <si>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</si>
  <si>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</si>
  <si>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</si>
  <si>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</si>
  <si>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</si>
  <si>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</si>
  <si>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</si>
  <si>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</si>
  <si>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</si>
  <si>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</si>
  <si>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</si>
  <si>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</si>
  <si>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</si>
  <si>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</si>
  <si>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</si>
  <si>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</si>
  <si>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</si>
  <si>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</si>
  <si>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</si>
  <si>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</si>
  <si>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</si>
  <si>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</si>
  <si>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</si>
  <si>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</si>
  <si>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</si>
  <si>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</si>
  <si>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</si>
  <si>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</si>
  <si>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</si>
  <si>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</si>
  <si>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</si>
  <si>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</si>
  <si>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</si>
  <si>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</si>
  <si>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</si>
  <si>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</si>
  <si>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</si>
  <si>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</si>
  <si>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</si>
  <si>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</si>
  <si>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</si>
  <si>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</si>
  <si>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</si>
  <si>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</si>
  <si>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</si>
  <si>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</si>
  <si>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</si>
  <si>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</si>
  <si>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</si>
  <si>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</si>
  <si>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</si>
  <si>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</si>
  <si>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</si>
  <si>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</si>
  <si>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</si>
  <si>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</si>
  <si>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</si>
  <si>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</si>
  <si>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</si>
  <si>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</si>
  <si>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</si>
  <si>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</si>
  <si>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</si>
  <si>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</si>
  <si>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</si>
  <si>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</si>
  <si>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</si>
  <si>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</si>
  <si>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</si>
  <si>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</si>
  <si>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</si>
  <si>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</si>
  <si>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</si>
  <si>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</si>
  <si>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</si>
  <si>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</si>
  <si>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</si>
  <si>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</si>
  <si>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</si>
  <si>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</si>
  <si>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</si>
  <si>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</si>
  <si>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</si>
  <si>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</si>
  <si>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</si>
  <si>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</si>
  <si>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</si>
  <si>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</si>
  <si>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</si>
  <si>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</si>
  <si>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</si>
  <si>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</si>
  <si>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</si>
  <si>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</si>
  <si>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</si>
  <si>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</si>
  <si>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</si>
  <si>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</si>
  <si>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</si>
  <si>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</si>
  <si>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</si>
  <si>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</si>
  <si>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</si>
  <si>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</si>
  <si>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</si>
  <si>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</si>
  <si>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</si>
  <si>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</si>
  <si>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</si>
  <si>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</si>
  <si>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</si>
  <si>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</si>
  <si>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</si>
  <si>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</si>
  <si>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</si>
  <si>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</si>
  <si>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</si>
  <si>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</si>
  <si>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</si>
  <si>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</si>
  <si>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</si>
  <si>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</si>
  <si>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</si>
  <si>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</si>
  <si>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</si>
  <si>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</si>
  <si>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</si>
  <si>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</si>
  <si>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</si>
  <si>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</si>
  <si>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</si>
  <si>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</si>
  <si>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</si>
  <si>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</si>
  <si>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</si>
  <si>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</si>
  <si>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</si>
  <si>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</si>
  <si>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</si>
  <si>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</si>
  <si>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</si>
  <si>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</si>
  <si>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</si>
  <si>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</si>
  <si>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</si>
  <si>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</si>
  <si>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</si>
  <si>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</si>
  <si>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</si>
  <si>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</si>
  <si>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</si>
  <si>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</si>
  <si>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</si>
  <si>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</si>
  <si>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</si>
  <si>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</si>
  <si>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</si>
  <si>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</si>
  <si>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</si>
  <si>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</si>
  <si>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</si>
  <si>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</si>
  <si>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</si>
  <si>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</si>
  <si>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</si>
  <si>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</si>
  <si>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</si>
  <si>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</si>
  <si>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</si>
  <si>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</si>
  <si>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</si>
  <si>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</si>
  <si>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</si>
  <si>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</si>
  <si>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</si>
  <si>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</si>
  <si>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</si>
  <si>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</si>
  <si>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</si>
  <si>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</si>
  <si>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</si>
  <si>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</si>
  <si>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</si>
  <si>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</si>
  <si>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</si>
  <si>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</si>
  <si>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</si>
  <si>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</si>
  <si>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</si>
  <si>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</si>
  <si>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</si>
  <si>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</si>
  <si>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</si>
  <si>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</si>
  <si>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</si>
  <si>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</si>
  <si>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</si>
  <si>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</si>
  <si>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</si>
  <si>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</si>
  <si>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</si>
  <si>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</si>
  <si>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</si>
  <si>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</si>
  <si>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</si>
  <si>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</si>
  <si>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</si>
  <si>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</si>
  <si>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</si>
  <si>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</si>
  <si>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</si>
  <si>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</si>
  <si>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</si>
  <si>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</si>
  <si>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</si>
  <si>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</si>
  <si>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</si>
  <si>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</si>
  <si>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</si>
  <si>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</si>
  <si>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</si>
  <si>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</si>
  <si>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</si>
  <si>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</si>
  <si>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</si>
  <si>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</si>
  <si>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</si>
  <si>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</si>
  <si>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</si>
  <si>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</si>
  <si>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</si>
  <si>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</si>
  <si>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</si>
  <si>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</si>
  <si>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</si>
  <si>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</si>
  <si>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</si>
  <si>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</si>
  <si>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</si>
  <si>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</si>
  <si>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</si>
  <si>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</si>
  <si>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</si>
  <si>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</si>
  <si>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</si>
  <si>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</si>
  <si>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</si>
  <si>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</si>
  <si>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</si>
  <si>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</si>
  <si>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</si>
  <si>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</si>
  <si>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</si>
  <si>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</si>
  <si>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</si>
  <si>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</si>
  <si>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</si>
  <si>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</si>
  <si>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</si>
  <si>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</si>
  <si>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</si>
  <si>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</si>
  <si>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</si>
  <si>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</si>
  <si>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</si>
  <si>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</si>
  <si>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</si>
  <si>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</si>
  <si>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</si>
  <si>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</si>
  <si>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</si>
  <si>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</si>
  <si>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</si>
  <si>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</si>
  <si>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</si>
  <si>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</si>
  <si>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</si>
  <si>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</si>
  <si>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</si>
  <si>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</si>
  <si>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</si>
  <si>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</si>
  <si>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</si>
  <si>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</si>
  <si>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</si>
  <si>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</si>
  <si>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</si>
  <si>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</si>
  <si>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</si>
  <si>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</si>
  <si>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</si>
  <si>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</si>
  <si>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</si>
  <si>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</si>
  <si>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</si>
  <si>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</si>
  <si>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</si>
  <si>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</si>
  <si>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</si>
  <si>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</si>
  <si>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</si>
  <si>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</si>
  <si>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</si>
  <si>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</si>
  <si>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</si>
  <si>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</si>
  <si>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</si>
  <si>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</si>
  <si>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</si>
  <si>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</si>
  <si>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</si>
  <si>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</si>
  <si>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</si>
  <si>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</si>
  <si>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</si>
  <si>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</si>
  <si>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</si>
  <si>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</si>
  <si>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</si>
  <si>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</si>
  <si>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</si>
  <si>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</si>
  <si>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</si>
  <si>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</si>
  <si>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</si>
  <si>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</si>
  <si>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</si>
  <si>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</si>
  <si>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</si>
  <si>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</si>
  <si>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</si>
  <si>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</si>
  <si>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</si>
  <si>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</si>
  <si>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</si>
  <si>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</si>
  <si>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</si>
  <si>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</si>
  <si>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</si>
  <si>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</si>
  <si>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</si>
  <si>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</si>
  <si>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</si>
  <si>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</si>
  <si>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</si>
  <si>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</si>
  <si>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</si>
  <si>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</si>
  <si>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</si>
  <si>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</si>
  <si>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</si>
  <si>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</si>
  <si>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</si>
  <si>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</si>
  <si>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</si>
  <si>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</si>
  <si>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</si>
  <si>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</si>
  <si>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</si>
  <si>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</si>
  <si>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</si>
  <si>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</si>
  <si>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</si>
  <si>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</si>
  <si>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</si>
  <si>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</si>
  <si>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</si>
  <si>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</si>
  <si>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</si>
  <si>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</si>
  <si>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</si>
  <si>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</si>
  <si>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</si>
  <si>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</si>
  <si>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</si>
  <si>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</si>
  <si>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</si>
  <si>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</si>
  <si>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</si>
  <si>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</si>
  <si>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</si>
  <si>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</si>
  <si>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</si>
  <si>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</si>
  <si>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</si>
  <si>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</si>
  <si>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</si>
  <si>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</si>
  <si>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</si>
  <si>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</si>
  <si>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</si>
  <si>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</si>
  <si>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</si>
  <si>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</si>
  <si>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</si>
  <si>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</si>
  <si>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</si>
  <si>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</si>
  <si>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</si>
  <si>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</si>
  <si>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</si>
  <si>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</si>
  <si>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</si>
  <si>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</si>
  <si>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</si>
  <si>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</si>
  <si>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</si>
  <si>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</si>
  <si>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</si>
  <si>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</si>
  <si>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</si>
  <si>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</si>
  <si>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</si>
  <si>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</si>
  <si>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</si>
  <si>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</si>
  <si>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</si>
  <si>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</si>
  <si>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</si>
  <si>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</si>
  <si>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</si>
  <si>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</si>
  <si>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</si>
  <si>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</si>
  <si>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</si>
  <si>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</si>
  <si>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</si>
  <si>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</si>
  <si>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</si>
  <si>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</si>
  <si>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</si>
  <si>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</si>
  <si>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</si>
  <si>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</si>
  <si>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</si>
  <si>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</si>
  <si>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</si>
  <si>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</si>
  <si>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</si>
  <si>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</si>
  <si>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</si>
  <si>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</si>
  <si>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</si>
  <si>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</si>
  <si>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</si>
  <si>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</si>
  <si>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</si>
  <si>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</si>
  <si>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</si>
  <si>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</si>
  <si>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</si>
  <si>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</si>
  <si>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</si>
  <si>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</si>
  <si>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</si>
  <si>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</si>
  <si>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</si>
  <si>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</si>
  <si>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</si>
  <si>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</si>
  <si>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</si>
  <si>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</si>
  <si>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</si>
  <si>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</si>
  <si>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</si>
  <si>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</si>
  <si>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</si>
  <si>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</si>
  <si>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</si>
  <si>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</si>
  <si>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</si>
  <si>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</si>
  <si>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</si>
  <si>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</si>
  <si>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</si>
  <si>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</si>
  <si>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</si>
  <si>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</si>
  <si>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</si>
  <si>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</si>
  <si>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</si>
  <si>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</si>
  <si>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</si>
  <si>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</si>
  <si>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</si>
  <si>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</si>
  <si>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</si>
  <si>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</si>
  <si>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</si>
  <si>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</si>
  <si>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</si>
  <si>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</si>
  <si>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</si>
  <si>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</si>
  <si>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</si>
  <si>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</si>
  <si>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</si>
  <si>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</si>
  <si>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</si>
  <si>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</si>
  <si>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</si>
  <si>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</si>
  <si>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</si>
  <si>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</si>
  <si>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</si>
  <si>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</si>
  <si>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</si>
  <si>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</si>
  <si>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</si>
  <si>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</si>
  <si>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</si>
  <si>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</si>
  <si>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</si>
  <si>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</si>
  <si>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</si>
  <si>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</si>
  <si>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</si>
  <si>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</si>
  <si>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</si>
  <si>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</si>
  <si>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</si>
  <si>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</si>
  <si>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</si>
  <si>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</si>
  <si>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</si>
  <si>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</si>
  <si>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</si>
  <si>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</si>
  <si>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</si>
  <si>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</si>
  <si>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</si>
  <si>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</si>
  <si>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</si>
  <si>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</si>
  <si>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</si>
  <si>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</si>
  <si>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</si>
  <si>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</si>
  <si>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</si>
  <si>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</si>
  <si>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</si>
  <si>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</si>
  <si>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</si>
  <si>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</si>
  <si>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</si>
  <si>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</si>
  <si>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</si>
  <si>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</si>
  <si>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</si>
  <si>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</si>
  <si>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</si>
  <si>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</si>
  <si>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</si>
  <si>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</si>
  <si>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</si>
  <si>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</si>
  <si>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</si>
  <si>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</si>
  <si>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</si>
  <si>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</si>
  <si>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</si>
  <si>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</si>
  <si>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</si>
  <si>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</si>
  <si>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</si>
  <si>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</si>
  <si>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</si>
  <si>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</si>
  <si>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</si>
  <si>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</si>
  <si>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</si>
  <si>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</si>
  <si>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</si>
  <si>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</si>
  <si>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</si>
  <si>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</si>
  <si>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</si>
  <si>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</si>
  <si>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</si>
  <si>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</si>
  <si>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</si>
  <si>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</si>
  <si>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</si>
  <si>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</si>
  <si>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</si>
  <si>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</si>
  <si>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</si>
  <si>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</si>
  <si>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</si>
  <si>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</si>
  <si>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</si>
  <si>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</si>
  <si>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</si>
  <si>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</si>
  <si>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</si>
  <si>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</si>
  <si>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</si>
  <si>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</si>
  <si>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</si>
  <si>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</si>
  <si>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</si>
  <si>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</si>
  <si>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</si>
  <si>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</si>
  <si>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</si>
  <si>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</si>
  <si>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</si>
  <si>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</si>
  <si>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</si>
  <si>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</si>
  <si>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</si>
  <si>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</si>
  <si>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</si>
  <si>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</si>
  <si>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</si>
  <si>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</si>
  <si>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</si>
  <si>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</si>
  <si>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</si>
  <si>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</si>
  <si>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</si>
  <si>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</si>
  <si>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</si>
  <si>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</si>
  <si>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</si>
  <si>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</si>
  <si>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</si>
  <si>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</si>
  <si>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</si>
  <si>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</si>
  <si>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</si>
  <si>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</si>
  <si>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</si>
  <si>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</si>
  <si>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</si>
  <si>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</si>
  <si>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</si>
  <si>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</si>
  <si>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</si>
  <si>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</si>
  <si>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</si>
  <si>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</si>
  <si>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</si>
  <si>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</si>
  <si>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</si>
  <si>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</si>
  <si>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</si>
  <si>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</si>
  <si>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</si>
  <si>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</si>
  <si>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</si>
  <si>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</si>
  <si>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</si>
  <si>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</si>
  <si>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</si>
  <si>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</si>
  <si>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</si>
  <si>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</si>
  <si>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</si>
  <si>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</si>
  <si>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</si>
  <si>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</si>
  <si>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</si>
  <si>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</si>
  <si>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</si>
  <si>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</si>
  <si>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</si>
  <si>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</si>
  <si>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</si>
  <si>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</si>
  <si>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</si>
  <si>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</si>
  <si>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</si>
  <si>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</si>
  <si>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</si>
  <si>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</si>
  <si>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</si>
  <si>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</si>
  <si>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</si>
  <si>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</si>
  <si>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</si>
  <si>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</si>
  <si>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</si>
  <si>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</si>
  <si>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</si>
  <si>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</si>
  <si>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</si>
  <si>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</si>
  <si>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</si>
  <si>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</si>
  <si>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</si>
  <si>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</si>
  <si>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</si>
  <si>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</si>
  <si>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</si>
  <si>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</si>
  <si>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</si>
  <si>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</si>
  <si>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</si>
  <si>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</si>
  <si>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</si>
  <si>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</si>
  <si>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</si>
  <si>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</si>
  <si>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</si>
  <si>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</si>
  <si>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</si>
  <si>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</si>
  <si>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</si>
  <si>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</si>
  <si>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</si>
  <si>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</si>
  <si>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</si>
  <si>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</si>
  <si>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</si>
  <si>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</si>
  <si>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</si>
  <si>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</si>
  <si>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</si>
  <si>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</si>
  <si>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</si>
  <si>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</si>
  <si>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</si>
  <si>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</si>
  <si>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</si>
  <si>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</si>
  <si>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</si>
  <si>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</si>
  <si>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</si>
  <si>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</si>
  <si>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</si>
  <si>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</si>
  <si>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</si>
  <si>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</si>
  <si>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</si>
  <si>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</si>
  <si>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</si>
  <si>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</si>
  <si>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</si>
  <si>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</si>
  <si>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</si>
  <si>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</si>
  <si>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</si>
  <si>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</si>
  <si>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</si>
  <si>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</si>
  <si>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</si>
  <si>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</si>
  <si>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</si>
  <si>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</si>
  <si>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</si>
  <si>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</si>
  <si>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</si>
  <si>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</si>
  <si>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</si>
  <si>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</si>
  <si>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</si>
  <si>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</si>
  <si>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</si>
  <si>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</si>
  <si>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</si>
  <si>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</si>
  <si>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</si>
  <si>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</si>
  <si>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</si>
  <si>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</si>
  <si>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</si>
  <si>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</si>
  <si>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</si>
  <si>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</si>
  <si>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</si>
  <si>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</si>
  <si>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</si>
  <si>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</si>
  <si>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</si>
  <si>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</si>
  <si>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</si>
  <si>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</si>
  <si>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</si>
  <si>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</si>
  <si>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</si>
  <si>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</si>
  <si>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</si>
  <si>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</si>
  <si>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</si>
  <si>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</si>
  <si>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</si>
  <si>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</si>
  <si>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</si>
  <si>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</si>
  <si>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</si>
  <si>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</si>
  <si>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</si>
  <si>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</si>
  <si>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</si>
  <si>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</si>
  <si>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</si>
  <si>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</si>
  <si>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</si>
  <si>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</si>
  <si>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</si>
  <si>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</si>
  <si>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</si>
  <si>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</si>
  <si>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</si>
  <si>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</si>
  <si>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</si>
  <si>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</si>
  <si>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</si>
  <si>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</si>
  <si>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</si>
  <si>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</si>
  <si>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</si>
  <si>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</si>
  <si>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</si>
  <si>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</si>
  <si>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</si>
  <si>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</si>
  <si>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</si>
  <si>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</si>
  <si>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</si>
  <si>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</si>
  <si>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</si>
  <si>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</si>
  <si>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</si>
  <si>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</si>
  <si>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</si>
  <si>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</si>
  <si>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</si>
  <si>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</si>
  <si>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</si>
  <si>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</si>
  <si>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</si>
  <si>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</si>
  <si>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</si>
  <si>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</si>
  <si>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</si>
  <si>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</si>
  <si>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</si>
  <si>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</si>
  <si>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</si>
  <si>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</si>
  <si>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</si>
  <si>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</si>
  <si>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</si>
  <si>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</si>
  <si>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</si>
  <si>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</si>
  <si>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</si>
  <si>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</si>
  <si>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</si>
  <si>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</si>
  <si>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</si>
  <si>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</si>
  <si>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</si>
  <si>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</si>
  <si>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</si>
  <si>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</si>
  <si>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</si>
  <si>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</si>
  <si>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</si>
  <si>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</si>
  <si>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</si>
  <si>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</si>
  <si>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</si>
  <si>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</si>
  <si>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</si>
  <si>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</si>
  <si>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</si>
  <si>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</si>
  <si>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</si>
  <si>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</si>
  <si>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</si>
  <si>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</si>
  <si>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</si>
  <si>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</si>
  <si>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</si>
  <si>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</si>
  <si>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</si>
  <si>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</si>
  <si>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</si>
  <si>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</si>
  <si>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</si>
  <si>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</si>
  <si>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</si>
  <si>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</si>
  <si>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</si>
  <si>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</si>
  <si>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</si>
  <si>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</si>
  <si>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</si>
  <si>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</si>
  <si>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</si>
  <si>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</si>
  <si>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</si>
  <si>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</si>
  <si>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</si>
  <si>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</si>
  <si>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</si>
  <si>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</si>
  <si>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</si>
  <si>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</si>
  <si>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</si>
  <si>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</si>
  <si>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</si>
  <si>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</si>
  <si>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</si>
  <si>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</si>
  <si>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</si>
  <si>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</si>
  <si>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</si>
  <si>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</si>
  <si>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</si>
  <si>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</si>
  <si>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</si>
  <si>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</si>
  <si>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</si>
  <si>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</si>
  <si>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</si>
  <si>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</si>
  <si>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</si>
  <si>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</si>
  <si>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</si>
  <si>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</si>
  <si>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</si>
  <si>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</si>
  <si>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</si>
  <si>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</si>
  <si>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</si>
  <si>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</si>
  <si>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</si>
  <si>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</si>
  <si>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</si>
  <si>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</si>
  <si>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</si>
  <si>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</si>
  <si>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</si>
  <si>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</si>
  <si>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</si>
  <si>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</si>
  <si>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</si>
  <si>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</si>
  <si>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</si>
  <si>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</si>
  <si>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</si>
  <si>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</si>
  <si>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</si>
  <si>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</si>
  <si>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</si>
  <si>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</si>
  <si>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</si>
  <si>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</si>
  <si>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</si>
  <si>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</si>
  <si>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</si>
  <si>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</si>
  <si>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</si>
  <si>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</si>
  <si>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</si>
  <si>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</si>
  <si>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</si>
  <si>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</si>
  <si>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</si>
  <si>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</si>
  <si>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</si>
  <si>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</si>
  <si>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</si>
  <si>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</si>
  <si>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</si>
  <si>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</si>
  <si>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</si>
  <si>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</si>
  <si>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</si>
  <si>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</si>
  <si>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</si>
  <si>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</si>
  <si>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</si>
  <si>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</si>
  <si>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</si>
  <si>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</si>
  <si>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</si>
  <si>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</si>
  <si>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</si>
  <si>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</si>
  <si>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</si>
  <si>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</si>
  <si>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</si>
  <si>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</si>
  <si>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</si>
  <si>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</si>
  <si>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</si>
  <si>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</si>
  <si>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</si>
  <si>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</si>
  <si>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</si>
  <si>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</si>
  <si>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</si>
  <si>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</si>
  <si>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</si>
  <si>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</si>
  <si>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</si>
  <si>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</si>
  <si>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</si>
  <si>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</si>
  <si>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</si>
  <si>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</si>
  <si>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</si>
  <si>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</si>
  <si>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</si>
  <si>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</si>
  <si>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</si>
  <si>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</si>
  <si>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</si>
  <si>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</si>
  <si>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</si>
  <si>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</si>
  <si>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</si>
  <si>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</si>
  <si>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</si>
  <si>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</si>
  <si>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</si>
  <si>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</si>
  <si>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</si>
  <si>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</si>
  <si>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</si>
  <si>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</si>
  <si>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</si>
  <si>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</si>
  <si>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</si>
  <si>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</si>
  <si>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</si>
  <si>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</si>
  <si>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</si>
  <si>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</si>
  <si>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</si>
  <si>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</si>
  <si>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</si>
  <si>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</si>
  <si>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</si>
  <si>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</si>
  <si>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</si>
  <si>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</si>
  <si>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</si>
  <si>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</si>
  <si>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</si>
  <si>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</si>
  <si>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</si>
  <si>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</si>
  <si>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</si>
  <si>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</si>
  <si>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</si>
  <si>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</si>
  <si>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</si>
  <si>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</si>
  <si>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</si>
  <si>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</si>
  <si>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</si>
  <si>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</si>
  <si>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</si>
  <si>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</si>
  <si>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</si>
  <si>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</si>
  <si>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</si>
  <si>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</si>
  <si>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</si>
  <si>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</si>
  <si>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</si>
  <si>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</si>
  <si>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</si>
  <si>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</si>
  <si>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</si>
  <si>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</si>
  <si>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</si>
  <si>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</si>
  <si>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</si>
  <si>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</si>
  <si>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</si>
  <si>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</si>
  <si>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</si>
  <si>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</si>
  <si>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</si>
  <si>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</si>
  <si>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</si>
  <si>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</si>
  <si>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</si>
  <si>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</si>
  <si>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</si>
  <si>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</si>
  <si>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</si>
  <si>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</si>
  <si>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</si>
  <si>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</si>
  <si>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</si>
  <si>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</si>
  <si>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</si>
  <si>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</si>
  <si>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</si>
  <si>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</si>
  <si>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</si>
  <si>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</si>
  <si>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</si>
  <si>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</si>
  <si>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</si>
  <si>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</si>
  <si>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</si>
  <si>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</si>
  <si>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</si>
  <si>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</si>
  <si>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</si>
  <si>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</si>
  <si>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</si>
  <si>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</si>
  <si>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</si>
  <si>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</si>
  <si>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</si>
  <si>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</si>
  <si>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</si>
  <si>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</si>
  <si>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</si>
  <si>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</si>
  <si>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</si>
  <si>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</si>
  <si>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</si>
  <si>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</si>
  <si>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</si>
  <si>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</si>
  <si>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</si>
  <si>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</si>
  <si>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</si>
  <si>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</si>
  <si>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</si>
  <si>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</si>
  <si>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</si>
  <si>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</si>
  <si>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</si>
  <si>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</si>
  <si>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</si>
  <si>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</si>
  <si>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</si>
  <si>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</si>
  <si>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</si>
  <si>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</si>
  <si>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</si>
  <si>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</si>
  <si>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</si>
  <si>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</si>
  <si>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</si>
  <si>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</si>
  <si>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</si>
  <si>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</si>
  <si>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</si>
  <si>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</si>
  <si>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</si>
  <si>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</si>
  <si>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</si>
  <si>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</si>
  <si>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</si>
  <si>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</si>
  <si>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</si>
  <si>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</si>
  <si>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</si>
  <si>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</si>
  <si>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</si>
  <si>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</si>
  <si>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</si>
  <si>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</si>
  <si>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</si>
  <si>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</si>
  <si>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</si>
  <si>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</si>
  <si>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</si>
  <si>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</si>
  <si>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</si>
  <si>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</si>
  <si>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</si>
  <si>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</si>
  <si>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</si>
  <si>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</si>
  <si>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</si>
  <si>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</si>
  <si>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</si>
  <si>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</si>
  <si>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</si>
  <si>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</si>
  <si>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</si>
  <si>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</si>
  <si>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</si>
  <si>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</si>
  <si>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</si>
  <si>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</si>
  <si>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</si>
  <si>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</si>
  <si>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</si>
  <si>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</si>
  <si>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</si>
  <si>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</si>
  <si>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</si>
  <si>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</si>
  <si>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</si>
  <si>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</si>
  <si>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</si>
  <si>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</si>
  <si>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</si>
  <si>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</si>
  <si>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</si>
  <si>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</si>
  <si>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</si>
  <si>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</si>
  <si>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</si>
  <si>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</si>
  <si>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</si>
  <si>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</si>
  <si>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</si>
  <si>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</si>
  <si>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</si>
  <si>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</si>
  <si>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</si>
  <si>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</si>
  <si>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</si>
  <si>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</si>
  <si>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</si>
  <si>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</si>
  <si>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</si>
  <si>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</si>
  <si>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</si>
  <si>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</si>
  <si>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</si>
  <si>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</si>
  <si>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</si>
  <si>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</si>
  <si>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</si>
  <si>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</si>
  <si>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</si>
  <si>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</si>
  <si>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</si>
  <si>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</si>
  <si>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</si>
  <si>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</si>
  <si>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</si>
  <si>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</si>
  <si>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</si>
  <si>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</si>
  <si>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</si>
  <si>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</si>
  <si>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</si>
  <si>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</si>
  <si>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</si>
  <si>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</si>
  <si>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</si>
  <si>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</si>
  <si>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</si>
  <si>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</si>
  <si>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</si>
  <si>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</si>
  <si>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</si>
  <si>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</si>
  <si>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</si>
  <si>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</si>
  <si>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</si>
  <si>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</si>
  <si>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</si>
  <si>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</si>
  <si>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</si>
  <si>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</si>
  <si>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</si>
  <si>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</si>
  <si>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</si>
  <si>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</si>
  <si>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</si>
  <si>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</si>
  <si>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</si>
  <si>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</si>
  <si>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</si>
  <si>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</si>
  <si>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</si>
  <si>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</si>
  <si>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</si>
  <si>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</si>
  <si>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</si>
  <si>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</si>
  <si>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</si>
  <si>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</si>
  <si>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</si>
  <si>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</si>
  <si>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</si>
  <si>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</si>
  <si>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</si>
  <si>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</si>
  <si>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</si>
  <si>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</si>
  <si>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</si>
  <si>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</si>
  <si>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</si>
  <si>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</si>
  <si>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</si>
  <si>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</si>
  <si>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</si>
  <si>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</si>
  <si>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</si>
  <si>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</si>
  <si>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</si>
  <si>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</si>
  <si>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</si>
  <si>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</si>
  <si>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</si>
  <si>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</si>
  <si>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</si>
  <si>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</si>
  <si>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</si>
  <si>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</si>
  <si>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</si>
  <si>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</si>
  <si>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</si>
  <si>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</si>
  <si>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</si>
  <si>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</si>
  <si>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</si>
  <si>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</si>
  <si>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</si>
  <si>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</si>
  <si>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</si>
  <si>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</si>
  <si>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</si>
  <si>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</si>
  <si>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</si>
  <si>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</si>
  <si>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</si>
  <si>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</si>
  <si>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</si>
  <si>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</si>
  <si>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</si>
  <si>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</si>
  <si>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</si>
  <si>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</si>
  <si>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</si>
  <si>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</si>
  <si>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</si>
  <si>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</si>
  <si>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</si>
  <si>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</si>
  <si>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</si>
  <si>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</si>
  <si>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</si>
  <si>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</si>
  <si>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</si>
  <si>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</si>
  <si>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</si>
  <si>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</si>
  <si>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</si>
  <si>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</si>
  <si>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</si>
  <si>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</si>
  <si>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</si>
  <si>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</si>
  <si>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</si>
  <si>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</si>
  <si>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</si>
  <si>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</si>
  <si>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</si>
  <si>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</si>
  <si>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</si>
  <si>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</si>
  <si>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</si>
  <si>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</si>
  <si>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</si>
  <si>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</si>
  <si>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</si>
  <si>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</si>
  <si>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</si>
  <si>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</si>
  <si>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</si>
  <si>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</si>
  <si>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</si>
  <si>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</si>
  <si>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</si>
  <si>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</si>
  <si>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</si>
  <si>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</si>
  <si>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</si>
  <si>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</si>
  <si>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</si>
  <si>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</si>
  <si>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</si>
  <si>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</si>
  <si>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</si>
  <si>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</si>
  <si>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</si>
  <si>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</si>
  <si>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</si>
  <si>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</si>
  <si>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</si>
  <si>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</si>
  <si>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</si>
  <si>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</si>
  <si>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</si>
  <si>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</si>
  <si>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</si>
  <si>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</si>
  <si>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</si>
  <si>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</si>
  <si>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</si>
  <si>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</si>
  <si>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</si>
  <si>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</si>
  <si>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</si>
  <si>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</si>
  <si>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</si>
  <si>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</si>
  <si>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</si>
  <si>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</si>
  <si>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</si>
  <si>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</si>
  <si>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</si>
  <si>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</si>
  <si>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</si>
  <si>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</si>
  <si>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</si>
  <si>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</si>
  <si>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</si>
  <si>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</si>
  <si>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</si>
  <si>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</si>
  <si>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</si>
  <si>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</si>
  <si>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</si>
  <si>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</si>
  <si>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</si>
  <si>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</si>
  <si>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</si>
  <si>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</si>
  <si>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</si>
  <si>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</si>
  <si>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</si>
  <si>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</si>
  <si>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</si>
  <si>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</si>
  <si>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</si>
  <si>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</si>
  <si>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</si>
  <si>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</si>
  <si>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</si>
  <si>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</si>
  <si>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</si>
  <si>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</si>
  <si>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</si>
  <si>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</si>
  <si>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</si>
  <si>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</si>
  <si>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</si>
  <si>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</si>
  <si>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</si>
  <si>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</si>
  <si>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</si>
  <si>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</si>
  <si>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</si>
  <si>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</si>
  <si>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</si>
  <si>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</si>
  <si>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</si>
  <si>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</si>
  <si>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</si>
  <si>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</si>
  <si>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</si>
  <si>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</si>
  <si>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</si>
  <si>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</si>
  <si>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</si>
  <si>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</si>
  <si>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</si>
  <si>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</si>
  <si>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</si>
  <si>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</si>
  <si>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</si>
  <si>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</si>
  <si>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</si>
  <si>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</si>
  <si>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</si>
  <si>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</si>
  <si>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</si>
  <si>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</si>
  <si>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</si>
  <si>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</si>
  <si>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</si>
  <si>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</si>
  <si>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</si>
  <si>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</si>
  <si>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</si>
  <si>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</si>
  <si>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</si>
  <si>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</si>
  <si>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</si>
  <si>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</si>
  <si>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</si>
  <si>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</si>
  <si>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</si>
  <si>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</si>
  <si>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</si>
  <si>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</si>
  <si>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</si>
  <si>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</si>
  <si>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</si>
  <si>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</si>
  <si>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</si>
  <si>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</si>
  <si>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</si>
  <si>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</si>
  <si>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</si>
  <si>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</si>
  <si>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</si>
  <si>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</si>
  <si>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</si>
  <si>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</si>
  <si>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</si>
  <si>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</si>
  <si>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</si>
  <si>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</si>
  <si>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</si>
  <si>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</si>
  <si>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</si>
  <si>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</si>
  <si>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</si>
  <si>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</si>
  <si>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</si>
  <si>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</si>
  <si>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</si>
  <si>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</si>
  <si>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</si>
  <si>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</si>
  <si>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</si>
  <si>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</si>
  <si>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</si>
  <si>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</si>
  <si>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</si>
  <si>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</si>
  <si>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</si>
  <si>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</si>
  <si>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</si>
  <si>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</si>
  <si>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</si>
  <si>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</si>
  <si>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</si>
  <si>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</si>
  <si>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</si>
  <si>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</si>
  <si>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</si>
  <si>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</si>
  <si>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</si>
  <si>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</si>
  <si>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</si>
  <si>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</si>
  <si>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</si>
  <si>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</si>
  <si>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</si>
  <si>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</si>
  <si>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</si>
  <si>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</si>
  <si>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</si>
  <si>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</si>
  <si>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</si>
  <si>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</si>
  <si>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</si>
  <si>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</si>
  <si>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</si>
  <si>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</si>
  <si>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</si>
  <si>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</si>
  <si>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</si>
  <si>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</si>
  <si>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</si>
  <si>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</si>
  <si>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</si>
  <si>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</si>
  <si>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</si>
  <si>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</si>
  <si>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</si>
  <si>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</si>
  <si>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</si>
  <si>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</si>
  <si>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</si>
  <si>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</si>
  <si>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</si>
  <si>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</si>
  <si>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</si>
  <si>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</si>
  <si>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</si>
  <si>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</si>
  <si>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</si>
  <si>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</si>
  <si>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</si>
  <si>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</si>
  <si>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</si>
  <si>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</si>
  <si>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</si>
  <si>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</si>
  <si>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</si>
  <si>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</si>
  <si>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</si>
  <si>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</si>
  <si>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</si>
  <si>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</si>
  <si>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</si>
  <si>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</si>
  <si>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</si>
  <si>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</si>
  <si>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</si>
  <si>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</si>
  <si>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</si>
  <si>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</si>
  <si>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</si>
  <si>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</si>
  <si>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</si>
  <si>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</si>
  <si>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</si>
  <si>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</si>
  <si>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</si>
  <si>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</si>
  <si>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</si>
  <si>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</si>
  <si>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</si>
  <si>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</si>
  <si>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</si>
  <si>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</si>
  <si>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</si>
  <si>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</si>
  <si>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</si>
  <si>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</si>
  <si>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</si>
  <si>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</si>
  <si>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</si>
  <si>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</si>
  <si>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</si>
  <si>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</si>
  <si>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</si>
  <si>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</si>
  <si>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</si>
  <si>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</si>
  <si>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</si>
  <si>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</si>
  <si>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</si>
  <si>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</si>
  <si>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</si>
  <si>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</si>
  <si>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</si>
  <si>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</si>
  <si>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</si>
  <si>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</si>
  <si>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</si>
  <si>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</si>
  <si>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</si>
  <si>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</si>
  <si>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</si>
  <si>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</si>
  <si>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</si>
  <si>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</si>
  <si>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</si>
  <si>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</si>
  <si>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</si>
  <si>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</si>
  <si>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</si>
  <si>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</si>
  <si>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</si>
  <si>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</si>
  <si>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</si>
  <si>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</si>
  <si>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</si>
  <si>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</si>
  <si>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</si>
  <si>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</si>
  <si>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</si>
  <si>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</si>
  <si>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</si>
  <si>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</si>
  <si>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</si>
  <si>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</si>
  <si>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</si>
  <si>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</si>
  <si>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</si>
  <si>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</si>
  <si>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</si>
  <si>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</si>
  <si>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</si>
  <si>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</si>
  <si>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</si>
  <si>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</si>
  <si>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</si>
  <si>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</si>
  <si>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</si>
  <si>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</si>
  <si>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</si>
  <si>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</si>
  <si>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</si>
  <si>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</si>
  <si>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</si>
  <si>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</si>
  <si>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</si>
  <si>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</si>
  <si>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</si>
  <si>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</si>
  <si>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</si>
  <si>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</si>
  <si>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</si>
  <si>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</si>
  <si>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</si>
  <si>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</si>
  <si>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</si>
  <si>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</si>
  <si>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</si>
  <si>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</si>
  <si>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</si>
  <si>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</si>
  <si>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</si>
  <si>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</si>
  <si>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</si>
  <si>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</si>
  <si>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</si>
  <si>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</si>
  <si>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</si>
  <si>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</si>
  <si>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</si>
  <si>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</si>
  <si>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</si>
  <si>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</si>
  <si>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</si>
  <si>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</si>
  <si>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</si>
  <si>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</si>
  <si>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</si>
  <si>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</si>
  <si>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</si>
  <si>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</si>
  <si>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</si>
  <si>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</si>
  <si>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</si>
  <si>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</si>
  <si>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</si>
  <si>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</si>
  <si>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</si>
  <si>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</si>
  <si>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</si>
  <si>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</si>
  <si>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</si>
  <si>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</si>
  <si>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</si>
  <si>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</si>
  <si>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</si>
  <si>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</si>
  <si>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</si>
  <si>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</si>
  <si>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</si>
  <si>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</si>
  <si>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</si>
  <si>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</si>
  <si>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</si>
  <si>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</si>
  <si>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</si>
  <si>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</si>
  <si>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</si>
  <si>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</si>
  <si>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</si>
  <si>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</si>
  <si>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</si>
  <si>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</si>
  <si>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</si>
  <si>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</si>
  <si>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</si>
  <si>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</si>
  <si>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</si>
  <si>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</si>
  <si>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</si>
  <si>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</si>
  <si>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</si>
  <si>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</si>
  <si>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</si>
  <si>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</si>
  <si>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</si>
  <si>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</si>
  <si>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</si>
  <si>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</si>
  <si>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</si>
  <si>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</si>
  <si>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</si>
  <si>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</si>
  <si>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</si>
  <si>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</si>
  <si>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</si>
  <si>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</si>
  <si>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</si>
  <si>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</si>
  <si>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</si>
  <si>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</si>
  <si>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</si>
  <si>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</si>
  <si>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</si>
  <si>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</si>
  <si>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</si>
  <si>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</si>
  <si>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</si>
  <si>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</si>
  <si>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</si>
  <si>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</si>
  <si>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</si>
  <si>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</si>
  <si>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</si>
  <si>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</si>
  <si>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</si>
  <si>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</si>
  <si>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</si>
  <si>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</si>
  <si>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</si>
  <si>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</si>
  <si>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</si>
  <si>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</si>
  <si>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</si>
  <si>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</si>
  <si>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</si>
  <si>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</si>
  <si>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</si>
  <si>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</si>
  <si>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</si>
  <si>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</si>
  <si>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</si>
  <si>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</si>
  <si>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</si>
  <si>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</si>
  <si>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</si>
  <si>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</si>
  <si>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</si>
  <si>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</si>
  <si>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</si>
  <si>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</si>
  <si>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</si>
  <si>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</si>
  <si>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</si>
  <si>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</si>
  <si>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</si>
  <si>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</si>
  <si>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</si>
  <si>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</si>
  <si>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</si>
  <si>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</si>
  <si>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</si>
  <si>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</si>
  <si>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</si>
  <si>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</si>
  <si>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</si>
  <si>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</si>
  <si>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</si>
  <si>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</si>
  <si>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</si>
  <si>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</si>
  <si>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</si>
  <si>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</si>
  <si>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</si>
  <si>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</si>
  <si>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</si>
  <si>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</si>
  <si>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</si>
  <si>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</si>
  <si>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</si>
  <si>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</si>
  <si>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</si>
  <si>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</si>
  <si>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</si>
  <si>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</si>
  <si>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</si>
  <si>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</si>
  <si>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</si>
  <si>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</si>
  <si>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</si>
  <si>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</si>
  <si>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</si>
  <si>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</si>
  <si>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</si>
  <si>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</si>
  <si>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</si>
  <si>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</si>
  <si>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</si>
  <si>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</si>
  <si>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</si>
  <si>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</si>
  <si>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</si>
  <si>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</si>
  <si>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</si>
  <si>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</si>
  <si>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</si>
  <si>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</si>
  <si>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</si>
  <si>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</si>
  <si>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</si>
  <si>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</si>
  <si>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</si>
  <si>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</si>
  <si>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</si>
  <si>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</si>
  <si>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</si>
  <si>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</si>
  <si>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</si>
  <si>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</si>
  <si>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</si>
  <si>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</si>
  <si>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</si>
  <si>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</si>
  <si>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</si>
  <si>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</si>
  <si>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</si>
  <si>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</si>
  <si>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</si>
  <si>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</si>
  <si>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</si>
  <si>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</si>
  <si>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</si>
  <si>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</si>
  <si>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</si>
  <si>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</si>
  <si>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</si>
  <si>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</si>
  <si>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</si>
  <si>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</si>
  <si>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</si>
  <si>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</si>
  <si>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</si>
  <si>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</si>
  <si>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</si>
  <si>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</si>
  <si>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</si>
  <si>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</si>
  <si>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</si>
  <si>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</si>
  <si>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</si>
  <si>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</si>
  <si>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</si>
  <si>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</si>
  <si>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</si>
  <si>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</si>
  <si>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</si>
  <si>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</si>
  <si>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</si>
  <si>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</si>
  <si>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</si>
  <si>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</si>
  <si>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</si>
  <si>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</si>
  <si>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</si>
  <si>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</si>
  <si>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</si>
  <si>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</si>
  <si>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</si>
  <si>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</si>
  <si>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</si>
  <si>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</si>
  <si>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</si>
  <si>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</si>
  <si>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</si>
  <si>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</si>
  <si>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</si>
  <si>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</si>
  <si>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</si>
  <si>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</si>
  <si>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</si>
  <si>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</si>
  <si>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</si>
  <si>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</si>
  <si>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</si>
  <si>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</si>
  <si>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</si>
  <si>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</si>
  <si>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</si>
  <si>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</si>
  <si>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</si>
  <si>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</si>
  <si>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</si>
  <si>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</si>
  <si>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</si>
  <si>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</si>
  <si>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</si>
  <si>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</si>
  <si>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</si>
  <si>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</si>
  <si>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</si>
  <si>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</si>
  <si>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</si>
  <si>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</si>
  <si>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</si>
  <si>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</si>
  <si>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</si>
  <si>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</si>
  <si>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</si>
  <si>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</si>
  <si>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</si>
  <si>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</si>
  <si>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</si>
  <si>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</si>
  <si>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</si>
  <si>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</si>
  <si>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</si>
  <si>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</si>
  <si>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</si>
  <si>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</si>
  <si>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</si>
  <si>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</si>
  <si>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</si>
  <si>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</si>
  <si>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</si>
  <si>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</si>
  <si>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</si>
  <si>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</si>
  <si>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</si>
  <si>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</si>
  <si>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</si>
  <si>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</si>
  <si>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</si>
  <si>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</si>
  <si>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</si>
  <si>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</si>
  <si>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</si>
  <si>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</si>
  <si>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</si>
  <si>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</si>
  <si>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</si>
  <si>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</si>
  <si>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</si>
  <si>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</si>
  <si>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</si>
  <si>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</si>
  <si>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</si>
  <si>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</si>
  <si>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</si>
  <si>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</si>
  <si>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</si>
  <si>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</si>
  <si>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</si>
  <si>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</si>
  <si>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</si>
  <si>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</si>
  <si>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</si>
  <si>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</si>
  <si>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</si>
  <si>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</si>
  <si>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</si>
  <si>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</si>
  <si>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</si>
  <si>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</si>
  <si>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</si>
  <si>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</si>
  <si>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</si>
  <si>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</si>
  <si>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</si>
  <si>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</si>
  <si>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</si>
  <si>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</si>
  <si>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</si>
  <si>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</si>
  <si>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</si>
  <si>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</si>
  <si>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</si>
  <si>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</si>
  <si>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</si>
  <si>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</si>
  <si>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</si>
  <si>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</si>
  <si>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</si>
  <si>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</si>
  <si>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</si>
  <si>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</si>
  <si>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</si>
  <si>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</si>
  <si>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</si>
  <si>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</si>
  <si>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</si>
  <si>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</si>
  <si>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</si>
  <si>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</si>
  <si>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</si>
  <si>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</si>
  <si>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</si>
  <si>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</si>
  <si>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</si>
  <si>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</si>
  <si>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</si>
  <si>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</si>
  <si>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</si>
  <si>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</si>
  <si>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</si>
  <si>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</si>
  <si>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</si>
  <si>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</si>
  <si>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</si>
  <si>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</si>
  <si>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</si>
  <si>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</si>
  <si>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</si>
  <si>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</si>
  <si>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</si>
  <si>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</si>
  <si>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</si>
  <si>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</si>
  <si>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</si>
  <si>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</si>
  <si>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</si>
  <si>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</si>
  <si>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</si>
  <si>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</si>
  <si>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</si>
  <si>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</si>
  <si>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</si>
  <si>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</si>
  <si>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</si>
  <si>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</si>
  <si>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</si>
  <si>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</si>
  <si>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</si>
  <si>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</si>
  <si>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</si>
  <si>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</si>
  <si>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</si>
  <si>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</si>
  <si>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</si>
  <si>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</si>
  <si>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</si>
  <si>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</si>
  <si>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</si>
  <si>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</si>
  <si>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</si>
  <si>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</si>
  <si>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</si>
  <si>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</si>
  <si>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</si>
  <si>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</si>
  <si>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</si>
  <si>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</si>
  <si>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</si>
  <si>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</si>
  <si>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</si>
  <si>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</si>
  <si>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</si>
  <si>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</si>
  <si>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</si>
  <si>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</si>
  <si>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</si>
  <si>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</si>
  <si>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</si>
  <si>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</si>
  <si>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</si>
  <si>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</si>
  <si>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</si>
  <si>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</si>
  <si>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</si>
  <si>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</si>
  <si>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</si>
  <si>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</si>
  <si>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</si>
  <si>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</si>
  <si>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</si>
  <si>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</si>
  <si>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</si>
  <si>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</si>
  <si>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</si>
  <si>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</si>
  <si>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</si>
  <si>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</si>
  <si>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</si>
  <si>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</si>
  <si>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</si>
  <si>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</si>
  <si>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</si>
  <si>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</si>
  <si>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</si>
  <si>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</si>
  <si>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</si>
  <si>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</si>
  <si>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</si>
  <si>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</si>
  <si>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</si>
  <si>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</si>
  <si>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</si>
  <si>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</si>
  <si>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</si>
  <si>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</si>
  <si>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</si>
  <si>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</si>
  <si>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</si>
  <si>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</si>
  <si>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</si>
  <si>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</si>
  <si>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</si>
  <si>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</si>
  <si>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</si>
  <si>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</si>
  <si>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</si>
  <si>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</si>
  <si>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</si>
  <si>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</si>
  <si>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</si>
  <si>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</si>
  <si>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</si>
  <si>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</si>
  <si>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</si>
  <si>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</si>
  <si>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</si>
  <si>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</si>
  <si>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</si>
  <si>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</si>
  <si>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</si>
  <si>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</si>
  <si>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</si>
  <si>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</si>
  <si>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</si>
  <si>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</si>
  <si>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</si>
  <si>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</si>
  <si>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</si>
  <si>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</si>
  <si>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</si>
  <si>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</si>
  <si>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</si>
  <si>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</si>
  <si>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</si>
  <si>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</si>
  <si>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</si>
  <si>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</si>
  <si>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</si>
  <si>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</si>
  <si>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</si>
  <si>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</si>
  <si>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</si>
  <si>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</si>
  <si>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</si>
  <si>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</si>
  <si>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</si>
  <si>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</si>
  <si>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</si>
  <si>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</si>
  <si>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</si>
  <si>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</si>
  <si>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</si>
  <si>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</si>
  <si>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</si>
  <si>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</si>
  <si>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</si>
  <si>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</si>
  <si>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</si>
  <si>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</si>
  <si>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</si>
  <si>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</si>
  <si>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</si>
  <si>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</si>
  <si>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</si>
  <si>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</si>
  <si>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</si>
  <si>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</si>
  <si>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</si>
  <si>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</si>
  <si>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</si>
  <si>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</si>
  <si>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</si>
  <si>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</si>
  <si>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</si>
  <si>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</si>
  <si>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</si>
  <si>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</si>
  <si>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</si>
  <si>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</si>
  <si>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</si>
  <si>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</si>
  <si>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</si>
  <si>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</si>
  <si>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</si>
  <si>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</si>
  <si>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</si>
  <si>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</si>
  <si>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</si>
  <si>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</si>
  <si>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</si>
  <si>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</si>
  <si>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</si>
  <si>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</si>
  <si>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</si>
  <si>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</si>
  <si>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</si>
  <si>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</si>
  <si>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</si>
  <si>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</si>
  <si>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</si>
  <si>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</si>
  <si>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</si>
  <si>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</si>
  <si>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</si>
  <si>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</si>
  <si>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</si>
  <si>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</si>
  <si>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</si>
  <si>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</si>
  <si>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</si>
  <si>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</si>
  <si>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</si>
  <si>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</si>
  <si>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</si>
  <si>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</si>
  <si>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</si>
  <si>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</si>
  <si>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</si>
  <si>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</si>
  <si>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</si>
  <si>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</si>
  <si>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</si>
  <si>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</si>
  <si>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</si>
  <si>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</si>
  <si>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</si>
  <si>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</si>
  <si>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</si>
  <si>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</si>
  <si>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</si>
  <si>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</si>
  <si>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</si>
  <si>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</si>
  <si>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</si>
  <si>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</si>
  <si>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</si>
  <si>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</si>
  <si>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</si>
  <si>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</si>
  <si>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</si>
  <si>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</si>
  <si>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</si>
  <si>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</si>
  <si>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</si>
  <si>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</si>
  <si>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</si>
  <si>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</si>
  <si>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</si>
  <si>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</si>
  <si>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</si>
  <si>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</si>
  <si>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</si>
  <si>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</si>
  <si>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</si>
  <si>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</si>
  <si>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</si>
  <si>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</si>
  <si>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</si>
  <si>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</si>
  <si>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</si>
  <si>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</si>
  <si>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</si>
  <si>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</si>
  <si>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</si>
  <si>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</si>
  <si>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</si>
  <si>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</si>
  <si>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</si>
  <si>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</si>
  <si>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</si>
  <si>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</si>
  <si>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</si>
  <si>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</si>
  <si>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</si>
  <si>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</si>
  <si>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</si>
  <si>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</si>
  <si>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</si>
  <si>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</si>
  <si>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</si>
  <si>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</si>
  <si>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</si>
  <si>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</si>
  <si>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</si>
  <si>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</si>
  <si>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</si>
  <si>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</si>
  <si>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</si>
  <si>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</si>
  <si>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</si>
  <si>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</si>
  <si>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</si>
  <si>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</si>
  <si>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</si>
  <si>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</si>
  <si>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</si>
  <si>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</si>
  <si>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</si>
  <si>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</si>
  <si>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</si>
  <si>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</si>
  <si>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</si>
  <si>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</si>
  <si>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</si>
  <si>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</si>
  <si>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</si>
  <si>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</si>
  <si>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</si>
  <si>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</si>
  <si>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</si>
  <si>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</si>
  <si>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</si>
  <si>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</si>
  <si>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</si>
  <si>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</si>
  <si>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</si>
  <si>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</si>
  <si>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</si>
  <si>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</si>
  <si>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</si>
  <si>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</si>
  <si>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</si>
  <si>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</si>
  <si>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</si>
  <si>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</si>
  <si>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</si>
  <si>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</si>
  <si>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</si>
  <si>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</si>
  <si>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</si>
  <si>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</si>
  <si>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</si>
  <si>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</si>
  <si>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</si>
  <si>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</si>
  <si>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</si>
  <si>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</si>
  <si>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</si>
  <si>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</si>
  <si>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</si>
  <si>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</si>
  <si>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</si>
  <si>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</si>
  <si>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</si>
  <si>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</si>
  <si>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</si>
  <si>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</si>
  <si>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</si>
  <si>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</si>
  <si>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</si>
  <si>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</si>
  <si>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</si>
  <si>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</si>
  <si>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</si>
  <si>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</si>
  <si>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</si>
  <si>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</si>
  <si>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</si>
  <si>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</si>
  <si>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</si>
  <si>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</si>
  <si>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</si>
  <si>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</si>
  <si>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</si>
  <si>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</si>
  <si>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</si>
  <si>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</si>
  <si>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</si>
  <si>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</si>
  <si>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</si>
  <si>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</si>
  <si>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</si>
  <si>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</si>
  <si>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</si>
  <si>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</si>
  <si>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</si>
  <si>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</si>
  <si>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</si>
  <si>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</si>
  <si>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</si>
  <si>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</si>
  <si>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</si>
  <si>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</si>
  <si>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</si>
  <si>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</si>
  <si>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</si>
  <si>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</si>
  <si>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</si>
  <si>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</si>
  <si>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</si>
  <si>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</si>
  <si>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</si>
  <si>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</si>
  <si>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</si>
  <si>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</si>
  <si>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</si>
  <si>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</si>
  <si>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</si>
  <si>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</si>
  <si>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</si>
  <si>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</si>
  <si>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</si>
  <si>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</si>
  <si>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</si>
  <si>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</si>
  <si>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</si>
  <si>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</si>
  <si>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</si>
  <si>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</si>
  <si>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</si>
  <si>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</si>
  <si>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</si>
  <si>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</si>
  <si>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</si>
  <si>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</si>
  <si>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</si>
  <si>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</si>
  <si>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</si>
  <si>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</si>
  <si>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</si>
  <si>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</si>
  <si>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</si>
  <si>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</si>
  <si>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</si>
  <si>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</si>
  <si>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</si>
  <si>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</si>
  <si>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</si>
  <si>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</si>
  <si>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</si>
  <si>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</si>
  <si>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</si>
  <si>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</si>
  <si>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</si>
  <si>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</si>
  <si>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</si>
  <si>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</si>
  <si>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</si>
  <si>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</si>
  <si>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</si>
  <si>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</si>
  <si>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</si>
  <si>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</si>
  <si>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</si>
  <si>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</si>
  <si>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</si>
  <si>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</si>
  <si>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</si>
  <si>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</si>
  <si>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</si>
  <si>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</si>
  <si>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</si>
  <si>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</si>
  <si>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</si>
  <si>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</si>
  <si>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</si>
  <si>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</si>
  <si>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</si>
  <si>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</si>
  <si>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</si>
  <si>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</si>
  <si>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</si>
  <si>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</si>
  <si>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</si>
  <si>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</si>
  <si>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</si>
  <si>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</si>
  <si>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</si>
  <si>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</si>
  <si>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</si>
  <si>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</si>
  <si>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</si>
  <si>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</si>
  <si>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</si>
  <si>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</si>
  <si>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</si>
  <si>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</si>
  <si>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</si>
  <si>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</si>
  <si>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</si>
  <si>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</si>
  <si>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</si>
  <si>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</si>
  <si>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</si>
  <si>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</si>
  <si>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</si>
  <si>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</si>
  <si>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</si>
  <si>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</si>
  <si>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</si>
  <si>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</si>
  <si>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</si>
  <si>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</si>
  <si>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</si>
  <si>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</si>
  <si>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</si>
  <si>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</si>
  <si>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</si>
  <si>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</si>
  <si>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</si>
  <si>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</si>
  <si>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</si>
  <si>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</si>
  <si>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</si>
  <si>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</si>
  <si>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</si>
  <si>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</si>
  <si>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</si>
  <si>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</si>
  <si>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</si>
  <si>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</si>
  <si>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</si>
  <si>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</si>
  <si>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</si>
  <si>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</si>
  <si>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</si>
  <si>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</si>
  <si>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</si>
  <si>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</si>
  <si>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</si>
  <si>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</si>
  <si>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</si>
  <si>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</si>
  <si>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</si>
  <si>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</si>
  <si>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</si>
  <si>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</si>
  <si>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</si>
  <si>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</si>
  <si>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</si>
  <si>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</si>
  <si>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</si>
  <si>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</si>
  <si>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</si>
  <si>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</si>
  <si>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</si>
  <si>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</si>
  <si>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</si>
  <si>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</si>
  <si>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</si>
  <si>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</si>
  <si>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</si>
  <si>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</si>
  <si>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</si>
  <si>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</si>
  <si>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</si>
  <si>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</si>
  <si>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</si>
  <si>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</si>
  <si>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</si>
  <si>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</si>
  <si>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</si>
  <si>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</si>
  <si>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</si>
  <si>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</si>
  <si>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</si>
  <si>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</si>
  <si>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</si>
  <si>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</si>
  <si>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</si>
  <si>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</si>
  <si>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</si>
  <si>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</si>
  <si>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</si>
  <si>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</si>
  <si>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</si>
  <si>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</si>
  <si>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</si>
  <si>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</si>
  <si>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</si>
  <si>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</si>
  <si>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</si>
  <si>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</si>
  <si>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</si>
  <si>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</si>
  <si>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</si>
  <si>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</si>
  <si>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</si>
  <si>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</si>
  <si>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</si>
  <si>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</si>
  <si>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</si>
  <si>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</si>
  <si>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</si>
  <si>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</si>
  <si>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</si>
  <si>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</si>
  <si>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</si>
  <si>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</si>
  <si>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</si>
  <si>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</si>
  <si>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</si>
  <si>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</si>
  <si>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</si>
  <si>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</si>
  <si>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</si>
  <si>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</si>
  <si>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</si>
  <si>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</si>
  <si>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</si>
  <si>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</si>
  <si>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</si>
  <si>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</si>
  <si>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</si>
  <si>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</si>
  <si>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</si>
  <si>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</si>
  <si>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</si>
  <si>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</si>
  <si>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</si>
  <si>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</si>
  <si>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</si>
  <si>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</si>
  <si>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</si>
  <si>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</si>
  <si>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</si>
  <si>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</si>
  <si>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</si>
  <si>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</si>
  <si>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</si>
  <si>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</si>
  <si>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</si>
  <si>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</si>
  <si>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</si>
  <si>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</si>
  <si>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</si>
  <si>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</si>
  <si>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</si>
  <si>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</si>
  <si>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</si>
  <si>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</si>
  <si>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</si>
  <si>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</si>
  <si>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</si>
  <si>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</si>
  <si>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</si>
  <si>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</si>
  <si>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</si>
  <si>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</si>
  <si>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</si>
  <si>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</si>
  <si>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</si>
  <si>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</si>
  <si>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</si>
  <si>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</si>
  <si>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</si>
  <si>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</si>
  <si>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</si>
  <si>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</si>
  <si>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</si>
  <si>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</si>
  <si>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</si>
  <si>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</si>
  <si>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</si>
  <si>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</si>
  <si>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</si>
  <si>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</si>
  <si>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</si>
  <si>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</si>
  <si>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</si>
  <si>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</si>
  <si>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</si>
  <si>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</si>
  <si>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</si>
  <si>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</si>
  <si>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</si>
  <si>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</si>
  <si>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</si>
  <si>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</si>
  <si>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</si>
  <si>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</si>
  <si>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</si>
  <si>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</si>
  <si>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</si>
  <si>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</si>
  <si>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</si>
  <si>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</si>
  <si>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</si>
  <si>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</si>
  <si>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</si>
  <si>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</si>
  <si>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</si>
  <si>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</si>
  <si>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</si>
  <si>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</si>
  <si>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</si>
  <si>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</si>
  <si>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</si>
  <si>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</si>
  <si>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</si>
  <si>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</si>
  <si>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</si>
  <si>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</si>
  <si>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</si>
  <si>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</si>
  <si>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</si>
  <si>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</si>
  <si>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</si>
  <si>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</si>
  <si>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</si>
  <si>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</si>
  <si>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</si>
  <si>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</si>
  <si>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</si>
  <si>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</si>
  <si>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</si>
  <si>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</si>
  <si>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</si>
  <si>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</si>
  <si>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</si>
  <si>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</si>
  <si>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</si>
  <si>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</si>
  <si>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</si>
  <si>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</si>
  <si>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</si>
  <si>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</si>
  <si>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</si>
  <si>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</si>
  <si>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</si>
  <si>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</si>
  <si>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</si>
  <si>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</si>
  <si>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</si>
  <si>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</si>
  <si>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</si>
  <si>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</si>
  <si>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</si>
  <si>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</si>
  <si>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</si>
  <si>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</si>
  <si>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</si>
  <si>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</si>
  <si>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</si>
  <si>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</si>
  <si>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</si>
  <si>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</si>
  <si>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</si>
  <si>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</si>
  <si>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</si>
  <si>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</si>
  <si>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</si>
  <si>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</si>
  <si>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</si>
  <si>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</si>
  <si>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</si>
  <si>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</si>
  <si>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</si>
  <si>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</si>
  <si>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</si>
  <si>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</si>
  <si>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</si>
  <si>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</si>
  <si>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</si>
  <si>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</si>
  <si>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</si>
  <si>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</si>
  <si>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</si>
  <si>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</si>
  <si>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</si>
  <si>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</si>
  <si>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</si>
  <si>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</si>
  <si>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</si>
  <si>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</si>
  <si>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</si>
  <si>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</si>
  <si>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</si>
  <si>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</si>
  <si>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</si>
  <si>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</si>
  <si>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</si>
  <si>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</si>
  <si>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</si>
  <si>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</si>
  <si>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</si>
  <si>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</si>
  <si>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</si>
  <si>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</si>
  <si>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</si>
  <si>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</si>
  <si>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</si>
  <si>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</si>
  <si>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</si>
  <si>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</si>
  <si>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</si>
  <si>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</si>
  <si>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</si>
  <si>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</si>
  <si>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</si>
  <si>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</si>
  <si>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</si>
  <si>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</si>
  <si>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</si>
  <si>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</si>
  <si>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</si>
  <si>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</si>
  <si>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</si>
  <si>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</si>
  <si>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</si>
  <si>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</si>
  <si>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</si>
  <si>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</si>
  <si>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</si>
  <si>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</si>
  <si>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</si>
  <si>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</si>
  <si>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</si>
  <si>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</si>
  <si>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</si>
  <si>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</si>
  <si>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</si>
  <si>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</si>
  <si>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</si>
  <si>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</si>
  <si>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</si>
  <si>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</si>
  <si>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</si>
  <si>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</si>
  <si>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</si>
  <si>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</si>
  <si>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</si>
  <si>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</si>
  <si>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</si>
  <si>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</si>
  <si>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</si>
  <si>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</si>
  <si>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</si>
  <si>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</si>
  <si>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</si>
  <si>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</si>
  <si>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</si>
  <si>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</si>
  <si>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</si>
  <si>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</si>
  <si>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</si>
  <si>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</si>
  <si>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</si>
  <si>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</si>
  <si>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</si>
  <si>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</si>
  <si>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</si>
  <si>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</si>
  <si>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</si>
  <si>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</si>
  <si>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</si>
  <si>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</si>
  <si>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</si>
  <si>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</si>
  <si>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</si>
  <si>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</si>
  <si>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</si>
  <si>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</si>
  <si>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</si>
  <si>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</si>
  <si>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</si>
  <si>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</si>
  <si>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</si>
  <si>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</si>
  <si>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</si>
  <si>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</si>
  <si>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</si>
  <si>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</si>
  <si>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</si>
  <si>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</si>
  <si>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</si>
  <si>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</si>
  <si>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</si>
  <si>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</si>
  <si>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</si>
  <si>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</si>
  <si>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</si>
  <si>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</si>
  <si>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</si>
  <si>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</si>
  <si>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</si>
  <si>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</si>
  <si>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</si>
  <si>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</si>
  <si>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</si>
  <si>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</si>
  <si>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</si>
  <si>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</si>
  <si>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</si>
  <si>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</si>
  <si>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</si>
  <si>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</si>
  <si>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</si>
  <si>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</si>
  <si>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</si>
  <si>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</si>
  <si>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</si>
  <si>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</si>
  <si>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</si>
  <si>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</si>
  <si>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</si>
  <si>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</si>
  <si>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</si>
  <si>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</si>
  <si>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</si>
  <si>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</si>
  <si>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</si>
  <si>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</si>
  <si>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</si>
  <si>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</si>
  <si>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</si>
  <si>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</si>
  <si>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</si>
  <si>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</si>
  <si>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</si>
  <si>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</si>
  <si>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</si>
  <si>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</si>
  <si>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</si>
  <si>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</si>
  <si>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</si>
  <si>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</si>
  <si>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</si>
  <si>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</si>
  <si>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</si>
  <si>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</si>
  <si>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</si>
  <si>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</si>
  <si>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</si>
  <si>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</si>
  <si>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</si>
  <si>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</si>
  <si>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</si>
  <si>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</si>
  <si>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</si>
  <si>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</si>
  <si>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</si>
  <si>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</si>
  <si>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</si>
  <si>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</si>
  <si>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</si>
  <si>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</si>
  <si>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</si>
  <si>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</si>
  <si>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</si>
  <si>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</si>
  <si>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</si>
  <si>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</si>
  <si>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</si>
  <si>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</si>
  <si>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</si>
  <si>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</si>
  <si>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</si>
  <si>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</si>
  <si>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</si>
  <si>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</si>
  <si>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</si>
  <si>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</si>
  <si>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</si>
  <si>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</si>
  <si>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</si>
  <si>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</si>
  <si>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</si>
  <si>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</si>
  <si>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</si>
  <si>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</si>
  <si>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</si>
  <si>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</si>
  <si>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</si>
  <si>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</si>
  <si>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</si>
  <si>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</si>
  <si>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</si>
  <si>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</si>
  <si>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</si>
  <si>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</si>
  <si>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</si>
  <si>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</si>
  <si>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</si>
  <si>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</si>
  <si>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</si>
  <si>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</si>
  <si>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</si>
  <si>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</si>
  <si>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</si>
  <si>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</si>
  <si>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</si>
  <si>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</si>
  <si>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</si>
  <si>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</si>
  <si>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</si>
  <si>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</si>
  <si>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</si>
  <si>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</si>
  <si>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</si>
  <si>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</si>
  <si>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</si>
  <si>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</si>
  <si>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</si>
  <si>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</si>
  <si>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</si>
  <si>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</si>
  <si>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</si>
  <si>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</si>
  <si>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</si>
  <si>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</si>
  <si>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</si>
  <si>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</si>
  <si>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</si>
  <si>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</si>
  <si>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</si>
  <si>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</si>
  <si>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</si>
  <si>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</si>
  <si>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</si>
  <si>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</si>
  <si>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</si>
  <si>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</si>
  <si>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</si>
  <si>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</si>
  <si>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</si>
  <si>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</si>
  <si>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</si>
  <si>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</si>
  <si>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</si>
  <si>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</si>
  <si>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</si>
  <si>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</si>
  <si>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</si>
  <si>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</si>
  <si>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</si>
  <si>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</si>
  <si>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</si>
  <si>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</si>
  <si>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</si>
  <si>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</si>
  <si>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</si>
  <si>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</si>
  <si>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</si>
  <si>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</si>
  <si>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</si>
  <si>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</si>
  <si>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</si>
  <si>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</si>
  <si>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</si>
  <si>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</si>
  <si>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</si>
  <si>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</si>
  <si>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</si>
  <si>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</si>
  <si>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</si>
  <si>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</si>
  <si>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</si>
  <si>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</si>
  <si>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</si>
  <si>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</si>
  <si>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</si>
  <si>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</si>
  <si>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</si>
  <si>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</si>
  <si>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</si>
  <si>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</si>
  <si>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</si>
  <si>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</si>
  <si>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</si>
  <si>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</si>
  <si>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</si>
  <si>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</si>
  <si>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</si>
  <si>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</si>
  <si>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</si>
  <si>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</si>
  <si>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</si>
  <si>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</si>
  <si>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</si>
  <si>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</si>
  <si>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</si>
  <si>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</si>
  <si>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</si>
  <si>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</si>
  <si>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</si>
  <si>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</si>
  <si>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</si>
  <si>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</si>
  <si>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</si>
  <si>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</si>
  <si>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</si>
  <si>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</si>
  <si>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</si>
  <si>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</si>
  <si>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</si>
  <si>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</si>
  <si>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</si>
  <si>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</si>
  <si>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</si>
  <si>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</si>
  <si>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</si>
  <si>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</si>
  <si>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</si>
  <si>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</si>
  <si>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</si>
  <si>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</si>
  <si>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</si>
  <si>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</si>
  <si>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</si>
  <si>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</si>
  <si>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</si>
  <si>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</si>
  <si>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</si>
  <si>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</si>
  <si>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</si>
  <si>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</si>
  <si>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</si>
  <si>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</si>
  <si>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</si>
  <si>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</si>
  <si>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</si>
  <si>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</si>
  <si>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</si>
  <si>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</si>
  <si>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</si>
  <si>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</si>
  <si>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</si>
  <si>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</si>
  <si>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</si>
  <si>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</si>
  <si>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</si>
  <si>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</si>
  <si>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</si>
  <si>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</si>
  <si>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</si>
  <si>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</si>
  <si>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</si>
  <si>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</si>
  <si>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</si>
  <si>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</si>
  <si>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</si>
  <si>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</si>
  <si>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</si>
  <si>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</si>
  <si>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</si>
  <si>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</si>
  <si>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</si>
  <si>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</si>
  <si>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</si>
  <si>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</si>
  <si>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</si>
  <si>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</si>
  <si>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</si>
  <si>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</si>
  <si>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</si>
  <si>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</si>
  <si>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</si>
  <si>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</si>
  <si>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</si>
  <si>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</si>
  <si>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</si>
  <si>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</si>
  <si>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</si>
  <si>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</si>
  <si>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</si>
  <si>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</si>
  <si>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</si>
  <si>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</si>
  <si>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</si>
  <si>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</si>
  <si>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</si>
  <si>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</si>
  <si>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</si>
  <si>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</si>
  <si>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</si>
  <si>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</si>
  <si>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</si>
  <si>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</si>
  <si>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</si>
  <si>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</si>
  <si>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</si>
  <si>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</si>
  <si>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</si>
  <si>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</si>
  <si>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</si>
  <si>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</si>
  <si>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</si>
  <si>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</si>
  <si>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</si>
  <si>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</si>
  <si>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</si>
  <si>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</si>
  <si>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</si>
  <si>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</si>
  <si>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</si>
  <si>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</si>
  <si>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</si>
  <si>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</si>
  <si>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</si>
  <si>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</si>
  <si>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</si>
  <si>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</si>
  <si>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</si>
  <si>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</si>
  <si>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</si>
  <si>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</si>
  <si>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</si>
  <si>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</si>
  <si>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</si>
  <si>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</si>
  <si>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</si>
  <si>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</si>
  <si>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</si>
  <si>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</si>
  <si>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</si>
  <si>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</si>
  <si>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</si>
  <si>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</si>
  <si>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</si>
  <si>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</si>
  <si>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</si>
  <si>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</si>
  <si>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</si>
  <si>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</si>
  <si>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</si>
  <si>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</si>
  <si>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</si>
  <si>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</si>
  <si>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</si>
  <si>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</si>
  <si>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</si>
  <si>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</si>
  <si>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</si>
  <si>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</si>
  <si>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</si>
  <si>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</si>
  <si>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</si>
  <si>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</si>
  <si>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</si>
  <si>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</si>
  <si>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</si>
  <si>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</si>
  <si>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</si>
  <si>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</si>
  <si>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</si>
  <si>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</si>
  <si>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</si>
  <si>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</si>
  <si>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</si>
  <si>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</si>
  <si>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</si>
  <si>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</si>
  <si>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</si>
  <si>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</si>
  <si>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</si>
  <si>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</si>
  <si>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</si>
  <si>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</si>
  <si>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</si>
  <si>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</si>
  <si>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</si>
  <si>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</si>
  <si>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</si>
  <si>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</si>
  <si>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</si>
  <si>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</si>
  <si>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</si>
  <si>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</si>
  <si>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</si>
  <si>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</si>
  <si>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</si>
  <si>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</si>
  <si>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</si>
  <si>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</si>
  <si>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</si>
  <si>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</si>
  <si>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</si>
  <si>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</si>
  <si>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</si>
  <si>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</si>
  <si>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</si>
  <si>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</si>
  <si>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</si>
  <si>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</si>
  <si>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</si>
  <si>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</si>
  <si>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</si>
  <si>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</si>
  <si>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</si>
  <si>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</si>
  <si>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</si>
  <si>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</si>
  <si>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</si>
  <si>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</si>
  <si>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</si>
  <si>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</si>
  <si>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</si>
  <si>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</si>
  <si>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</si>
  <si>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</si>
  <si>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</si>
  <si>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</si>
  <si>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</si>
  <si>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</si>
  <si>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</si>
  <si>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</si>
  <si>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</si>
  <si>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</si>
  <si>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</si>
  <si>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</si>
  <si>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</si>
  <si>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</si>
  <si>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</si>
  <si>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</si>
  <si>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</si>
  <si>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</si>
  <si>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</si>
  <si>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</si>
  <si>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</si>
  <si>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</si>
  <si>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</si>
  <si>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</si>
  <si>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</si>
  <si>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</si>
  <si>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</si>
  <si>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</si>
  <si>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</si>
  <si>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</si>
  <si>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</si>
  <si>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</si>
  <si>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</si>
  <si>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</si>
  <si>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</si>
  <si>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</si>
  <si>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</si>
  <si>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</si>
  <si>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</si>
  <si>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</si>
  <si>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</si>
  <si>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</si>
  <si>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</si>
  <si>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</si>
  <si>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</si>
  <si>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</si>
  <si>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</si>
  <si>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</si>
  <si>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</si>
  <si>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</si>
  <si>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</si>
  <si>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</si>
  <si>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</si>
  <si>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</si>
  <si>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</si>
  <si>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</si>
  <si>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</si>
  <si>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</si>
  <si>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</si>
  <si>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</si>
  <si>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</si>
  <si>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</si>
  <si>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</si>
  <si>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</si>
  <si>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</si>
  <si>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</si>
  <si>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</si>
  <si>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</si>
  <si>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</si>
  <si>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</si>
  <si>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</si>
  <si>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</si>
  <si>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</si>
  <si>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</si>
  <si>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</si>
  <si>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</si>
  <si>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</si>
  <si>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</si>
  <si>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</si>
  <si>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</si>
  <si>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</si>
  <si>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</si>
  <si>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</si>
  <si>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</si>
  <si>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</si>
  <si>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</si>
  <si>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</si>
  <si>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</si>
  <si>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</si>
  <si>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</si>
  <si>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</si>
  <si>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</si>
  <si>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</si>
  <si>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</si>
  <si>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</si>
  <si>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</si>
  <si>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</si>
  <si>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</si>
  <si>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</si>
  <si>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</si>
  <si>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</si>
  <si>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</si>
  <si>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</si>
  <si>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</si>
  <si>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</si>
  <si>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</si>
  <si>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</si>
  <si>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</si>
  <si>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</si>
  <si>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</si>
  <si>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</si>
  <si>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</si>
  <si>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</si>
  <si>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</si>
  <si>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</si>
  <si>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</si>
  <si>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</si>
  <si>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</si>
  <si>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</si>
  <si>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</si>
  <si>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</si>
  <si>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</si>
  <si>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</si>
  <si>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</si>
  <si>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</si>
  <si>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</si>
  <si>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</si>
  <si>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</si>
  <si>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</si>
  <si>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</si>
  <si>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</si>
  <si>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</si>
  <si>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</si>
  <si>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</si>
  <si>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</si>
  <si>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</si>
  <si>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</si>
  <si>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</si>
  <si>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</si>
  <si>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</si>
  <si>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</si>
  <si>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</si>
  <si>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</si>
  <si>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</si>
  <si>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</si>
  <si>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</si>
  <si>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</si>
  <si>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</si>
  <si>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</si>
  <si>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</si>
  <si>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</si>
  <si>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</si>
  <si>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</si>
  <si>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</si>
  <si>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</si>
  <si>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</si>
  <si>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</si>
  <si>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</si>
  <si>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</si>
  <si>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</si>
  <si>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</si>
  <si>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</si>
  <si>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</si>
  <si>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</si>
  <si>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</si>
  <si>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</si>
  <si>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</si>
  <si>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</si>
  <si>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</si>
  <si>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</si>
  <si>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</si>
  <si>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</si>
  <si>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</si>
  <si>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</si>
  <si>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</si>
  <si>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</si>
  <si>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</si>
  <si>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</si>
  <si>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</si>
  <si>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</si>
  <si>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</si>
  <si>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</si>
  <si>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</si>
  <si>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</si>
  <si>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</si>
  <si>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</si>
  <si>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</si>
  <si>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</si>
  <si>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</si>
  <si>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</si>
  <si>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</si>
  <si>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</si>
  <si>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</si>
  <si>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</si>
  <si>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</si>
  <si>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</si>
  <si>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</si>
  <si>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</si>
  <si>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</si>
  <si>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</si>
  <si>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</si>
  <si>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</si>
  <si>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</si>
  <si>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</si>
  <si>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</si>
  <si>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</si>
  <si>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</si>
  <si>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</si>
  <si>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</si>
  <si>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</si>
  <si>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</si>
  <si>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</si>
  <si>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</si>
  <si>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</si>
  <si>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</si>
  <si>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</si>
  <si>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</si>
  <si>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</si>
  <si>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</si>
  <si>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</si>
  <si>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</si>
  <si>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</si>
  <si>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</si>
  <si>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</si>
  <si>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</si>
  <si>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</si>
  <si>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</si>
  <si>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</si>
  <si>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</si>
  <si>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</si>
  <si>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</si>
  <si>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</si>
  <si>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</si>
  <si>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</si>
  <si>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</si>
  <si>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</si>
  <si>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</si>
  <si>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</si>
  <si>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</si>
  <si>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</si>
  <si>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</si>
  <si>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</si>
  <si>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</si>
  <si>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</si>
  <si>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</si>
  <si>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</si>
  <si>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</si>
  <si>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</si>
  <si>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</si>
  <si>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</si>
  <si>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</si>
  <si>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</si>
  <si>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</si>
  <si>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</si>
  <si>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</si>
  <si>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</si>
  <si>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</si>
  <si>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</si>
  <si>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</si>
  <si>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</si>
  <si>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</si>
  <si>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</si>
  <si>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</si>
  <si>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</si>
  <si>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</si>
  <si>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</si>
  <si>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</si>
  <si>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</si>
  <si>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</si>
  <si>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</si>
  <si>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</si>
  <si>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</si>
  <si>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</si>
  <si>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</si>
  <si>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</si>
  <si>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</si>
  <si>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</si>
  <si>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</si>
  <si>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</si>
  <si>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</si>
  <si>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</si>
  <si>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</si>
  <si>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</si>
  <si>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</si>
  <si>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</si>
  <si>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</si>
  <si>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</si>
  <si>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</si>
  <si>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</si>
  <si>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</si>
  <si>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</si>
  <si>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</si>
  <si>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</si>
  <si>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</si>
  <si>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</si>
  <si>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</si>
  <si>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</si>
  <si>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</si>
  <si>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</si>
  <si>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</si>
  <si>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</si>
  <si>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</si>
  <si>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</si>
  <si>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</si>
  <si>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</si>
  <si>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</si>
  <si>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</si>
  <si>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</si>
  <si>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</si>
  <si>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</si>
  <si>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</si>
  <si>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</si>
  <si>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</si>
  <si>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</si>
  <si>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</si>
  <si>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</si>
  <si>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</si>
  <si>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</si>
  <si>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</si>
  <si>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</si>
  <si>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</si>
  <si>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</si>
  <si>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</si>
  <si>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</si>
  <si>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</si>
  <si>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</si>
  <si>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</si>
  <si>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</si>
  <si>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</si>
  <si>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</si>
  <si>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</si>
  <si>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</si>
  <si>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</si>
  <si>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</si>
  <si>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</si>
  <si>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</si>
  <si>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</si>
  <si>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</si>
  <si>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</si>
  <si>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</si>
  <si>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</si>
  <si>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</si>
  <si>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</si>
  <si>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</si>
  <si>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</si>
  <si>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</si>
  <si>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</si>
  <si>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</si>
  <si>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</si>
  <si>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</si>
  <si>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</si>
  <si>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</si>
  <si>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</si>
  <si>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</si>
  <si>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</si>
  <si>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</si>
  <si>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</si>
  <si>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</si>
  <si>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</si>
  <si>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</si>
  <si>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</si>
  <si>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</si>
  <si>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</si>
  <si>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</si>
  <si>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</si>
  <si>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</si>
  <si>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</si>
  <si>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</si>
  <si>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</si>
  <si>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</si>
  <si>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</si>
  <si>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</si>
  <si>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</si>
  <si>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</si>
  <si>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</si>
  <si>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</si>
  <si>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</si>
  <si>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</si>
  <si>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</si>
  <si>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</si>
  <si>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</si>
  <si>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</si>
  <si>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</si>
  <si>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</si>
  <si>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</si>
  <si>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</si>
  <si>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</si>
  <si>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</si>
  <si>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</si>
  <si>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</si>
  <si>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</si>
  <si>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</si>
  <si>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</si>
  <si>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</si>
  <si>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</si>
  <si>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</si>
  <si>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</si>
  <si>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</si>
  <si>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</si>
  <si>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</si>
  <si>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</si>
  <si>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</si>
  <si>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</si>
  <si>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</si>
  <si>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</si>
  <si>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</si>
  <si>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</si>
  <si>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</si>
  <si>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</si>
  <si>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</si>
  <si>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</si>
  <si>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</si>
  <si>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</si>
  <si>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</si>
  <si>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</si>
  <si>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</si>
  <si>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</si>
  <si>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</si>
  <si>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</si>
  <si>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</si>
  <si>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</si>
  <si>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</si>
  <si>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</si>
  <si>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</si>
  <si>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</si>
  <si>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</si>
  <si>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</si>
  <si>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</si>
  <si>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</si>
  <si>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</si>
  <si>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</si>
  <si>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</si>
  <si>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</si>
  <si>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</si>
  <si>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</si>
  <si>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</si>
  <si>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</si>
  <si>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</si>
  <si>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</si>
  <si>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</si>
  <si>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</si>
  <si>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</si>
  <si>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</si>
  <si>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</si>
  <si>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</si>
  <si>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</si>
  <si>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</si>
  <si>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</si>
  <si>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</si>
  <si>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</si>
  <si>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</si>
  <si>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</si>
  <si>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</si>
  <si>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</si>
  <si>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</si>
  <si>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</si>
  <si>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</si>
  <si>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</si>
  <si>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</si>
  <si>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</si>
  <si>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</si>
  <si>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</si>
  <si>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</si>
  <si>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</si>
  <si>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</si>
  <si>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</si>
  <si>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</si>
  <si>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</si>
  <si>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</si>
  <si>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</si>
  <si>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</si>
  <si>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</si>
  <si>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</si>
  <si>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</si>
  <si>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</si>
  <si>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</si>
  <si>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</si>
  <si>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</si>
  <si>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</si>
  <si>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</si>
  <si>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</si>
  <si>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</si>
  <si>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</si>
  <si>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</si>
  <si>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</si>
  <si>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</si>
  <si>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</si>
  <si>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</si>
  <si>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</si>
  <si>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</si>
  <si>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</si>
  <si>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</si>
  <si>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</si>
  <si>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</si>
  <si>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</si>
  <si>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</si>
  <si>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</si>
  <si>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</si>
  <si>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</si>
  <si>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</si>
  <si>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</si>
  <si>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</si>
  <si>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</si>
  <si>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</si>
  <si>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</si>
  <si>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</si>
  <si>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</si>
  <si>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</si>
  <si>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</si>
  <si>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</si>
  <si>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</si>
  <si>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</si>
  <si>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</si>
  <si>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</si>
  <si>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</si>
  <si>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</si>
  <si>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</si>
  <si>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</si>
  <si>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</si>
  <si>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</si>
  <si>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</si>
  <si>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</si>
  <si>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</si>
  <si>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</si>
  <si>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</si>
  <si>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</si>
  <si>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</si>
  <si>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</si>
  <si>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</si>
  <si>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</si>
  <si>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</si>
  <si>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</si>
  <si>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</si>
  <si>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</si>
  <si>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</si>
  <si>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</si>
  <si>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</si>
  <si>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</si>
  <si>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</si>
  <si>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</si>
  <si>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</si>
  <si>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</si>
  <si>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</si>
  <si>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</si>
  <si>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</si>
  <si>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</si>
  <si>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</si>
  <si>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</si>
  <si>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</si>
  <si>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</si>
  <si>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</si>
  <si>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</si>
  <si>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</si>
  <si>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</si>
  <si>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</si>
  <si>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</si>
  <si>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</si>
  <si>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</si>
  <si>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</si>
  <si>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</si>
  <si>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</si>
  <si>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</si>
  <si>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</si>
  <si>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</si>
  <si>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</si>
  <si>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</si>
  <si>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</si>
  <si>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</si>
  <si>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</si>
  <si>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</si>
  <si>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</si>
  <si>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</si>
  <si>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</si>
  <si>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</si>
  <si>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</si>
  <si>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</si>
  <si>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</si>
  <si>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</si>
  <si>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</si>
  <si>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</si>
  <si>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</si>
  <si>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</si>
  <si>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</si>
  <si>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</si>
  <si>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</si>
  <si>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</si>
  <si>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</si>
  <si>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</si>
  <si>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</si>
  <si>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</si>
  <si>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</si>
  <si>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</si>
  <si>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</si>
  <si>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</si>
  <si>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</si>
  <si>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</si>
  <si>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</si>
  <si>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</si>
  <si>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</si>
  <si>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</si>
  <si>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</si>
  <si>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</si>
  <si>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</si>
  <si>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</si>
  <si>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</si>
  <si>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</si>
  <si>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</si>
  <si>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</si>
  <si>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</si>
  <si>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</si>
  <si>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</si>
  <si>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</si>
  <si>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</si>
  <si>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</si>
  <si>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</si>
  <si>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</si>
  <si>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</si>
  <si>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</si>
  <si>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</si>
  <si>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</si>
  <si>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</si>
  <si>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</si>
  <si>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</si>
  <si>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</si>
  <si>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</si>
  <si>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</si>
  <si>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</si>
  <si>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</si>
  <si>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</si>
  <si>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</si>
  <si>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</si>
  <si>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</si>
  <si>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</si>
  <si>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</si>
  <si>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</si>
  <si>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</si>
  <si>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</si>
  <si>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</si>
  <si>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</si>
  <si>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</si>
  <si>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</si>
  <si>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</si>
  <si>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</si>
  <si>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</si>
  <si>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</si>
  <si>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</si>
  <si>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</si>
  <si>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</si>
  <si>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</si>
  <si>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</si>
  <si>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</si>
  <si>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</si>
  <si>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</si>
  <si>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</si>
  <si>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</si>
  <si>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</si>
  <si>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</si>
  <si>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</si>
  <si>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</si>
  <si>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</si>
  <si>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</si>
  <si>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</si>
  <si>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</si>
  <si>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</si>
  <si>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</si>
  <si>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</si>
  <si>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</si>
  <si>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</si>
  <si>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</si>
  <si>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</si>
  <si>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</si>
  <si>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</si>
  <si>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</si>
  <si>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</si>
  <si>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</si>
  <si>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</si>
  <si>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</si>
  <si>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</si>
  <si>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</si>
  <si>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</si>
  <si>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</si>
  <si>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</si>
  <si>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</si>
  <si>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</si>
  <si>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</si>
  <si>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</si>
  <si>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</si>
  <si>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</si>
  <si>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</si>
  <si>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</si>
  <si>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</si>
  <si>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</si>
  <si>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</si>
  <si>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</si>
  <si>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</si>
  <si>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</si>
  <si>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</si>
  <si>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</si>
  <si>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</si>
  <si>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</si>
  <si>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</si>
  <si>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</si>
  <si>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</si>
  <si>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</si>
  <si>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</si>
  <si>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</si>
  <si>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</si>
  <si>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</si>
  <si>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</si>
  <si>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</si>
  <si>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</si>
  <si>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</si>
  <si>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</si>
  <si>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</si>
  <si>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</si>
  <si>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</si>
  <si>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</si>
  <si>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</si>
  <si>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</si>
  <si>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</si>
  <si>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</si>
  <si>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</si>
  <si>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</si>
  <si>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</si>
  <si>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</si>
  <si>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</si>
  <si>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</si>
  <si>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</si>
  <si>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</si>
  <si>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</si>
  <si>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</si>
  <si>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</si>
  <si>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</si>
  <si>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</si>
  <si>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</si>
  <si>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</si>
  <si>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</si>
  <si>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</si>
  <si>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</si>
  <si>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</si>
  <si>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</si>
  <si>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</si>
  <si>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</si>
  <si>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</si>
  <si>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</si>
  <si>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</si>
  <si>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</si>
  <si>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</si>
  <si>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</si>
  <si>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</si>
  <si>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</si>
  <si>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</si>
  <si>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</si>
  <si>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</si>
  <si>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</si>
  <si>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</si>
  <si>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</si>
  <si>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</si>
  <si>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</si>
  <si>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</si>
  <si>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</si>
  <si>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</si>
  <si>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</si>
  <si>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</si>
  <si>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</si>
  <si>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</si>
  <si>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</si>
  <si>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</si>
  <si>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</si>
  <si>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</si>
  <si>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</si>
  <si>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</si>
  <si>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</si>
  <si>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</si>
  <si>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</si>
  <si>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</si>
  <si>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</si>
  <si>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</si>
  <si>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</si>
  <si>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</si>
  <si>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</si>
  <si>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</si>
  <si>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</si>
  <si>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</si>
  <si>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</si>
  <si>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</si>
  <si>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</si>
  <si>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</si>
  <si>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</si>
  <si>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</si>
  <si>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</si>
  <si>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</si>
  <si>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</si>
  <si>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</si>
  <si>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</si>
  <si>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</si>
  <si>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</si>
  <si>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</si>
  <si>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</si>
  <si>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</si>
  <si>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</si>
  <si>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</si>
  <si>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</si>
  <si>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</si>
  <si>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</si>
  <si>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</si>
  <si>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</si>
  <si>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</si>
  <si>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</si>
  <si>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</si>
  <si>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</si>
  <si>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</si>
  <si>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</si>
  <si>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</si>
  <si>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</si>
  <si>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</si>
  <si>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</si>
  <si>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</si>
  <si>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</si>
  <si>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</si>
  <si>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</si>
  <si>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</si>
  <si>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</si>
  <si>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</si>
  <si>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</si>
  <si>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</si>
  <si>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</si>
  <si>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</si>
  <si>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</si>
  <si>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</si>
  <si>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</si>
  <si>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</si>
  <si>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</si>
  <si>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</si>
  <si>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</si>
  <si>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</si>
  <si>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</si>
  <si>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</si>
  <si>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</si>
  <si>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</si>
  <si>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</si>
  <si>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</si>
  <si>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</si>
  <si>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</si>
  <si>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</si>
  <si>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</si>
  <si>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</si>
  <si>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</si>
  <si>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</si>
  <si>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</si>
  <si>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</si>
  <si>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</si>
  <si>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</si>
  <si>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</si>
  <si>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</si>
  <si>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</si>
  <si>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</si>
  <si>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</si>
  <si>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</si>
  <si>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</si>
  <si>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</si>
  <si>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</si>
  <si>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</si>
  <si>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</si>
  <si>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</si>
  <si>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</si>
  <si>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</si>
  <si>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</si>
  <si>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</si>
  <si>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</si>
  <si>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</si>
  <si>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</si>
  <si>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</si>
  <si>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</si>
  <si>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</si>
  <si>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</si>
  <si>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</si>
  <si>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</si>
  <si>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</si>
  <si>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</si>
  <si>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</si>
  <si>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</si>
  <si>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</si>
  <si>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</si>
  <si>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</si>
  <si>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</si>
  <si>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</si>
  <si>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</si>
  <si>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</si>
  <si>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</si>
  <si>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</si>
  <si>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</si>
  <si>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</si>
  <si>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</si>
  <si>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</si>
  <si>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</si>
  <si>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</si>
  <si>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</si>
  <si>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</si>
  <si>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</si>
  <si>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</si>
  <si>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</si>
  <si>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</si>
  <si>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</si>
  <si>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</si>
  <si>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</si>
  <si>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</si>
  <si>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</si>
  <si>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</si>
  <si>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</si>
  <si>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</si>
  <si>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</si>
  <si>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</si>
  <si>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</si>
  <si>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</si>
  <si>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</si>
  <si>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</si>
  <si>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</si>
  <si>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</si>
  <si>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</si>
  <si>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</si>
  <si>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</si>
  <si>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</si>
  <si>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</si>
  <si>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</si>
  <si>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</si>
  <si>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</si>
  <si>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</si>
  <si>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</si>
  <si>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</si>
  <si>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</si>
  <si>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</si>
  <si>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</si>
  <si>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</si>
  <si>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</si>
  <si>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</si>
  <si>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</si>
  <si>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</si>
  <si>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</si>
  <si>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</si>
  <si>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</si>
  <si>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</si>
  <si>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</si>
  <si>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</si>
  <si>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</si>
  <si>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</si>
  <si>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</si>
  <si>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</si>
  <si>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</si>
  <si>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</si>
  <si>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</si>
  <si>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</si>
  <si>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</si>
  <si>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</si>
  <si>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</si>
  <si>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</si>
  <si>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</si>
  <si>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</si>
  <si>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</si>
  <si>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</si>
  <si>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</si>
  <si>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</si>
  <si>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</si>
  <si>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</si>
  <si>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</si>
  <si>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</si>
  <si>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</si>
  <si>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</si>
  <si>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</si>
  <si>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</si>
  <si>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</si>
  <si>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</si>
  <si>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</si>
  <si>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</si>
  <si>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</si>
  <si>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</si>
  <si>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</si>
  <si>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</si>
  <si>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</si>
  <si>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</si>
  <si>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</si>
  <si>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</si>
  <si>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</si>
  <si>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</si>
  <si>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</si>
  <si>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</si>
  <si>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</si>
  <si>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</si>
  <si>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</si>
  <si>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</si>
  <si>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</si>
  <si>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</si>
  <si>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</si>
  <si>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</si>
  <si>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</si>
  <si>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</si>
  <si>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</si>
  <si>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</si>
  <si>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</si>
  <si>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</si>
  <si>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</si>
  <si>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</si>
  <si>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</si>
  <si>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</si>
  <si>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</si>
  <si>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</si>
  <si>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</si>
  <si>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</si>
  <si>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</si>
  <si>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</si>
  <si>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</si>
  <si>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</si>
  <si>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</si>
  <si>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</si>
  <si>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</si>
  <si>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</si>
  <si>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</si>
  <si>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</si>
  <si>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</si>
  <si>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</si>
  <si>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</si>
  <si>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</si>
  <si>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</si>
  <si>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</si>
  <si>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</si>
  <si>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</si>
  <si>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</si>
  <si>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</si>
  <si>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</si>
  <si>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</si>
  <si>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</si>
  <si>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</si>
  <si>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</si>
  <si>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</si>
  <si>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</si>
  <si>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</si>
  <si>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</si>
  <si>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</si>
  <si>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</si>
  <si>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</si>
  <si>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</si>
  <si>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</si>
  <si>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</si>
  <si>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</si>
  <si>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</si>
  <si>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</si>
  <si>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</si>
  <si>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</si>
  <si>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</si>
  <si>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</si>
  <si>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</si>
  <si>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</si>
  <si>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</si>
  <si>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</si>
  <si>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</si>
  <si>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</si>
  <si>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</si>
  <si>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</si>
  <si>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</si>
  <si>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</si>
  <si>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</si>
  <si>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</si>
  <si>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</si>
  <si>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</si>
  <si>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</si>
  <si>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</si>
  <si>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</si>
  <si>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</si>
  <si>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</si>
  <si>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</si>
  <si>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</si>
  <si>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</si>
  <si>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</si>
  <si>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</si>
  <si>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</si>
  <si>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</si>
  <si>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</si>
  <si>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</si>
  <si>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</si>
  <si>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</si>
  <si>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</si>
  <si>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</si>
  <si>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</si>
  <si>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</si>
  <si>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</si>
  <si>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</si>
  <si>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</si>
  <si>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</si>
  <si>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</si>
  <si>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</si>
  <si>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</si>
  <si>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</si>
  <si>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</si>
  <si>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</si>
  <si>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</si>
  <si>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</si>
  <si>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</si>
  <si>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</si>
  <si>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</si>
  <si>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</si>
  <si>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</si>
  <si>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</si>
  <si>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</si>
  <si>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</si>
  <si>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</si>
  <si>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</si>
  <si>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</si>
  <si>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</si>
  <si>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</si>
  <si>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</si>
  <si>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</si>
  <si>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</si>
  <si>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</si>
  <si>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</si>
  <si>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</si>
  <si>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</si>
  <si>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</si>
  <si>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</si>
  <si>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</si>
  <si>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</si>
  <si>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</si>
  <si>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</si>
  <si>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</si>
  <si>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</si>
  <si>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</si>
  <si>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</si>
  <si>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</si>
  <si>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</si>
  <si>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</si>
  <si>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</si>
  <si>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</si>
  <si>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</si>
  <si>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</si>
  <si>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</si>
  <si>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</si>
  <si>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</si>
  <si>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</si>
  <si>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</si>
  <si>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</si>
  <si>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</si>
  <si>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</si>
  <si>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</si>
  <si>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</si>
  <si>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</si>
  <si>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</si>
  <si>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</si>
  <si>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</si>
  <si>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</si>
  <si>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</si>
  <si>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</si>
  <si>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</si>
  <si>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</si>
  <si>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</si>
  <si>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</si>
  <si>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</si>
  <si>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</si>
  <si>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</si>
  <si>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</si>
  <si>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</si>
  <si>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</si>
  <si>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</si>
  <si>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</si>
  <si>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</si>
  <si>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</si>
  <si>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</si>
  <si>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</si>
  <si>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</si>
  <si>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</si>
  <si>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</si>
  <si>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</si>
  <si>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</si>
  <si>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</si>
  <si>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</si>
  <si>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</si>
  <si>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</si>
  <si>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</si>
  <si>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</si>
  <si>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</si>
  <si>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</si>
  <si>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</si>
  <si>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</si>
  <si>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</si>
  <si>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</si>
  <si>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</si>
  <si>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</si>
  <si>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</si>
  <si>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</si>
  <si>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</si>
  <si>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</si>
  <si>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</si>
  <si>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</si>
  <si>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</si>
  <si>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</si>
  <si>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</si>
  <si>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</si>
  <si>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</si>
  <si>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</si>
  <si>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</si>
  <si>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</si>
  <si>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</si>
  <si>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</si>
  <si>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</si>
  <si>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</si>
  <si>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</si>
  <si>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</si>
  <si>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</si>
  <si>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</si>
  <si>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</si>
  <si>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</si>
  <si>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</si>
  <si>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</si>
  <si>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</si>
  <si>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</si>
  <si>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</si>
  <si>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</si>
  <si>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</si>
  <si>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</si>
  <si>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</si>
  <si>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</si>
  <si>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</si>
  <si>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</si>
  <si>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</si>
  <si>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</si>
  <si>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</si>
  <si>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</si>
  <si>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</si>
  <si>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</si>
  <si>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</si>
  <si>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</si>
  <si>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</si>
  <si>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</si>
  <si>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</si>
  <si>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</si>
  <si>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</si>
  <si>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</si>
  <si>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</si>
  <si>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</si>
  <si>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</si>
  <si>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</si>
  <si>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</si>
  <si>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</si>
  <si>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</si>
  <si>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</si>
  <si>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</si>
  <si>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</si>
  <si>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</si>
  <si>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</si>
  <si>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</si>
  <si>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</si>
  <si>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</si>
  <si>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</si>
  <si>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</si>
  <si>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</si>
  <si>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</si>
  <si>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</si>
  <si>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</si>
  <si>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</si>
  <si>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</si>
  <si>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</si>
  <si>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</si>
  <si>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</si>
  <si>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</si>
  <si>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</si>
  <si>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</si>
  <si>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</si>
  <si>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</si>
  <si>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</si>
  <si>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</si>
  <si>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</si>
  <si>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</si>
  <si>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</si>
  <si>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</si>
  <si>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</si>
  <si>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</si>
  <si>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</si>
  <si>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</si>
  <si>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</si>
  <si>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</si>
  <si>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</si>
  <si>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</si>
  <si>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</si>
  <si>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</si>
  <si>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</si>
  <si>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</si>
  <si>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</si>
  <si>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</si>
  <si>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</si>
  <si>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</si>
  <si>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</si>
  <si>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</si>
  <si>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</si>
  <si>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</si>
  <si>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</si>
  <si>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</si>
  <si>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</si>
  <si>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</si>
  <si>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</si>
  <si>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</si>
  <si>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</si>
  <si>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</si>
  <si>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</si>
  <si>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</si>
  <si>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</si>
  <si>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</si>
  <si>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</si>
  <si>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</si>
  <si>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</si>
  <si>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</si>
  <si>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</si>
  <si>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</si>
  <si>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</si>
  <si>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</si>
  <si>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</si>
  <si>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</si>
  <si>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</si>
  <si>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</si>
  <si>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</si>
  <si>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</si>
  <si>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</si>
  <si>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</si>
  <si>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</si>
  <si>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</si>
  <si>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</si>
  <si>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</si>
  <si>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</si>
  <si>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</si>
  <si>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</si>
  <si>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</si>
  <si>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</si>
  <si>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</si>
  <si>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</si>
  <si>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</si>
  <si>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</si>
  <si>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</si>
  <si>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</si>
  <si>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</si>
  <si>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</si>
  <si>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</si>
  <si>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</si>
  <si>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</si>
  <si>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</si>
  <si>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</si>
  <si>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</si>
  <si>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</si>
  <si>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</si>
  <si>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</si>
  <si>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</si>
  <si>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</si>
  <si>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</si>
  <si>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</si>
  <si>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</si>
  <si>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</si>
  <si>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</si>
  <si>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</si>
  <si>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</si>
  <si>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</si>
  <si>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</si>
  <si>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</si>
  <si>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</si>
  <si>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</si>
  <si>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</si>
  <si>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</si>
  <si>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</si>
  <si>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</si>
  <si>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</si>
  <si>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</si>
  <si>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</si>
  <si>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</si>
  <si>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</si>
  <si>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</si>
  <si>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</si>
  <si>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</si>
  <si>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</si>
  <si>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</si>
  <si>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</si>
  <si>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</si>
  <si>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</si>
  <si>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</si>
  <si>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</si>
  <si>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</si>
  <si>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</si>
  <si>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</si>
  <si>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</si>
  <si>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</si>
  <si>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</si>
  <si>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</si>
  <si>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</si>
  <si>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</si>
  <si>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</si>
  <si>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</si>
  <si>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</si>
  <si>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</si>
  <si>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</si>
  <si>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</si>
  <si>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</si>
  <si>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</si>
  <si>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</si>
  <si>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</si>
  <si>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</si>
  <si>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</si>
  <si>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</si>
  <si>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</si>
  <si>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</si>
  <si>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</si>
  <si>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</si>
  <si>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</si>
  <si>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</si>
  <si>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</si>
  <si>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</si>
  <si>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</si>
  <si>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</si>
  <si>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</si>
  <si>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</si>
  <si>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</si>
  <si>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</si>
  <si>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</si>
  <si>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</si>
  <si>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</si>
  <si>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</si>
  <si>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</si>
  <si>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</si>
  <si>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</si>
  <si>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</si>
  <si>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</si>
  <si>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</si>
  <si>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</si>
  <si>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</si>
  <si>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</si>
  <si>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</si>
  <si>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</si>
  <si>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</si>
  <si>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</si>
  <si>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</si>
  <si>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</si>
  <si>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</si>
  <si>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</si>
  <si>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</si>
  <si>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</si>
  <si>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</si>
  <si>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</si>
  <si>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</si>
  <si>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</si>
  <si>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</si>
  <si>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</si>
  <si>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</si>
  <si>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</si>
  <si>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</si>
  <si>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</si>
  <si>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</si>
  <si>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</si>
  <si>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</si>
  <si>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</si>
  <si>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</si>
  <si>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</si>
  <si>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</si>
  <si>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</si>
  <si>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</si>
  <si>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</si>
  <si>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</si>
  <si>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</si>
  <si>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</si>
  <si>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</si>
  <si>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</si>
  <si>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</si>
  <si>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</si>
  <si>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</si>
  <si>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</si>
  <si>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</si>
  <si>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</si>
  <si>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</si>
  <si>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</si>
  <si>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</si>
  <si>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</si>
  <si>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</si>
  <si>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</si>
  <si>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</si>
  <si>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</si>
  <si>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</si>
  <si>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</si>
  <si>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</si>
  <si>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</si>
  <si>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</si>
  <si>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</si>
  <si>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</si>
  <si>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</si>
  <si>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</si>
  <si>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</si>
  <si>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</si>
  <si>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</si>
  <si>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</si>
  <si>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</si>
  <si>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</si>
  <si>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</si>
  <si>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</si>
  <si>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</si>
  <si>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</si>
  <si>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</si>
  <si>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</si>
  <si>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</si>
  <si>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</si>
  <si>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</si>
  <si>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</si>
  <si>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</si>
  <si>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</si>
  <si>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</si>
  <si>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</si>
  <si>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</si>
  <si>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</si>
  <si>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</si>
  <si>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</si>
  <si>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</si>
  <si>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</si>
  <si>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</si>
  <si>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</si>
  <si>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</si>
  <si>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</si>
  <si>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</si>
  <si>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</si>
  <si>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</si>
  <si>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</si>
  <si>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</si>
  <si>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</si>
  <si>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</si>
  <si>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</si>
  <si>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</si>
  <si>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</si>
  <si>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</si>
  <si>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</si>
  <si>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</si>
  <si>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</si>
  <si>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</si>
  <si>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</si>
  <si>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</si>
  <si>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</si>
  <si>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</si>
  <si>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</si>
  <si>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</si>
  <si>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</si>
  <si>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</si>
  <si>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</si>
  <si>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</si>
  <si>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</si>
  <si>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</si>
  <si>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</si>
  <si>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</si>
  <si>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</si>
  <si>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</si>
  <si>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</si>
  <si>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</si>
  <si>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</si>
  <si>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</si>
  <si>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</si>
  <si>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</si>
  <si>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</si>
  <si>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</si>
  <si>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</si>
  <si>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</si>
  <si>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</si>
  <si>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</si>
  <si>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</si>
  <si>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</si>
  <si>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</si>
  <si>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</si>
  <si>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</si>
  <si>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</si>
  <si>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</si>
  <si>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</si>
  <si>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</si>
  <si>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</si>
  <si>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</si>
  <si>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</si>
  <si>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</si>
  <si>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</si>
  <si>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</si>
  <si>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</si>
  <si>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</si>
  <si>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</si>
  <si>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</si>
  <si>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</si>
  <si>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</si>
  <si>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</si>
  <si>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</si>
  <si>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</si>
  <si>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</si>
  <si>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</si>
  <si>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</si>
  <si>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</si>
  <si>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</si>
  <si>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</si>
  <si>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</si>
  <si>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</si>
  <si>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</si>
  <si>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</si>
  <si>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</si>
  <si>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</si>
  <si>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</si>
  <si>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</si>
  <si>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</si>
  <si>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</si>
  <si>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</si>
  <si>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</si>
  <si>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</si>
  <si>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</si>
  <si>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</si>
  <si>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</si>
  <si>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</si>
  <si>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</si>
  <si>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</si>
  <si>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</si>
  <si>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</si>
  <si>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</si>
  <si>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</si>
  <si>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</si>
  <si>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</si>
  <si>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</si>
  <si>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</si>
  <si>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</si>
  <si>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</si>
  <si>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</si>
  <si>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</si>
  <si>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</si>
  <si>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</si>
  <si>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</si>
  <si>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</si>
  <si>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</si>
  <si>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</si>
  <si>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</si>
  <si>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</si>
  <si>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</si>
  <si>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</si>
  <si>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</si>
  <si>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</si>
  <si>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</si>
  <si>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</si>
  <si>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</si>
  <si>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</si>
  <si>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</si>
  <si>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</si>
  <si>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</si>
  <si>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</si>
  <si>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</si>
  <si>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</si>
  <si>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</si>
  <si>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</si>
  <si>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</si>
  <si>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</si>
  <si>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</si>
  <si>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</si>
  <si>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</si>
  <si>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</si>
  <si>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</si>
  <si>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</si>
  <si>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</si>
  <si>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</si>
  <si>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</si>
  <si>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</si>
  <si>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</si>
  <si>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</si>
  <si>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</si>
  <si>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</si>
  <si>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</si>
  <si>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</si>
  <si>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</si>
  <si>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</si>
  <si>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</si>
  <si>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</si>
  <si>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</si>
  <si>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</si>
  <si>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</si>
  <si>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</si>
  <si>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</si>
  <si>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</si>
  <si>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</si>
  <si>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</si>
  <si>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</si>
  <si>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</si>
  <si>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</si>
  <si>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</si>
  <si>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</si>
  <si>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</si>
  <si>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</si>
  <si>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</si>
  <si>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</si>
  <si>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</si>
  <si>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</si>
  <si>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</si>
  <si>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</si>
  <si>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</si>
  <si>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</si>
  <si>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</si>
  <si>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</si>
  <si>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</si>
  <si>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</si>
  <si>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</si>
  <si>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</si>
  <si>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</si>
  <si>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</si>
  <si>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</si>
  <si>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</si>
  <si>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</si>
  <si>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</si>
  <si>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</si>
  <si>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</si>
  <si>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</si>
  <si>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</si>
  <si>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</si>
  <si>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</si>
  <si>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</si>
  <si>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</si>
  <si>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</si>
  <si>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</si>
  <si>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</si>
  <si>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</si>
  <si>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</si>
  <si>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</si>
  <si>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</si>
  <si>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</si>
  <si>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</si>
  <si>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</si>
  <si>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</si>
  <si>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</si>
  <si>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</si>
  <si>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</si>
  <si>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</si>
  <si>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</si>
  <si>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</si>
  <si>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</si>
  <si>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</si>
  <si>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</si>
  <si>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</si>
  <si>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</si>
  <si>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</si>
  <si>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</si>
  <si>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</si>
  <si>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</si>
  <si>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</si>
  <si>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</si>
  <si>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</si>
  <si>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</si>
  <si>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</si>
  <si>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</si>
  <si>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</si>
  <si>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</si>
  <si>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</si>
  <si>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</si>
  <si>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</si>
  <si>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</si>
  <si>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</si>
  <si>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</si>
  <si>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</si>
  <si>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</si>
  <si>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</si>
  <si>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</si>
  <si>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</si>
  <si>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</si>
  <si>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</si>
  <si>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</si>
  <si>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</si>
  <si>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</si>
  <si>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</si>
  <si>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</si>
  <si>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</si>
  <si>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</si>
  <si>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</si>
  <si>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</si>
  <si>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</si>
  <si>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</si>
  <si>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</si>
  <si>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</si>
  <si>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</si>
  <si>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</si>
  <si>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</si>
  <si>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</si>
  <si>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</si>
  <si>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</si>
  <si>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</si>
  <si>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</si>
  <si>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</si>
  <si>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</si>
  <si>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</si>
  <si>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</si>
  <si>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</si>
  <si>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</si>
  <si>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</si>
  <si>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</si>
  <si>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</si>
  <si>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</si>
  <si>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</si>
  <si>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</si>
  <si>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</si>
  <si>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</si>
  <si>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</si>
  <si>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</si>
  <si>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</si>
  <si>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</si>
  <si>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</si>
  <si>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</si>
  <si>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</si>
  <si>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</si>
  <si>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</si>
  <si>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</si>
  <si>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</si>
  <si>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</si>
  <si>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</si>
  <si>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</si>
  <si>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</si>
  <si>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</si>
  <si>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</si>
  <si>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</si>
  <si>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</si>
  <si>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</si>
  <si>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</si>
  <si>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</si>
  <si>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</si>
  <si>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</si>
  <si>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</si>
  <si>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</si>
  <si>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</si>
  <si>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</si>
  <si>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</si>
  <si>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</si>
  <si>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</si>
  <si>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</si>
  <si>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</si>
  <si>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</si>
  <si>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</si>
  <si>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</si>
  <si>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</si>
  <si>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</si>
  <si>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</si>
  <si>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</si>
  <si>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</si>
  <si>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</si>
  <si>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</si>
  <si>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</si>
  <si>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</si>
  <si>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</si>
  <si>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</si>
  <si>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</si>
  <si>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</si>
  <si>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</si>
  <si>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</si>
  <si>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</si>
  <si>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</si>
  <si>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</si>
  <si>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</si>
  <si>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</si>
  <si>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</si>
  <si>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</si>
  <si>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</si>
  <si>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</si>
  <si>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</si>
  <si>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</si>
  <si>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</si>
  <si>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</si>
  <si>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</si>
  <si>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</si>
  <si>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</si>
  <si>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</si>
  <si>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</si>
  <si>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</si>
  <si>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</si>
  <si>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</si>
  <si>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</si>
  <si>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</si>
  <si>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</si>
  <si>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</si>
  <si>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</si>
  <si>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</si>
  <si>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</si>
  <si>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</si>
  <si>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</si>
  <si>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</si>
  <si>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</si>
  <si>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</si>
  <si>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</si>
  <si>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</si>
  <si>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</si>
  <si>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</si>
  <si>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</si>
  <si>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</si>
  <si>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</si>
  <si>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</si>
  <si>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</si>
  <si>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</si>
  <si>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</si>
  <si>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</si>
  <si>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</si>
  <si>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</si>
  <si>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</si>
  <si>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</si>
  <si>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</si>
  <si>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</si>
  <si>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</si>
  <si>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</si>
  <si>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</si>
  <si>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</si>
  <si>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</si>
  <si>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</si>
  <si>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</si>
  <si>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</si>
  <si>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</si>
  <si>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</si>
  <si>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</si>
  <si>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</si>
  <si>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</si>
  <si>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</si>
  <si>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</si>
  <si>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</si>
  <si>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</si>
  <si>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</si>
  <si>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</si>
  <si>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</si>
  <si>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</si>
  <si>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</si>
  <si>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</si>
  <si>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</si>
  <si>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</si>
  <si>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</si>
  <si>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</si>
  <si>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</si>
  <si>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</si>
  <si>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</si>
  <si>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</si>
  <si>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</si>
  <si>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</si>
  <si>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</si>
  <si>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</si>
  <si>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</si>
  <si>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</si>
  <si>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</si>
  <si>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</si>
  <si>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</si>
  <si>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</si>
  <si>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</si>
  <si>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</si>
  <si>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</si>
  <si>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</si>
  <si>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</si>
  <si>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</si>
  <si>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</si>
  <si>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</si>
  <si>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</si>
  <si>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</si>
  <si>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</si>
  <si>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</si>
  <si>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</si>
  <si>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</si>
  <si>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</si>
  <si>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</si>
  <si>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</si>
  <si>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</si>
  <si>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</si>
  <si>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</si>
  <si>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</si>
  <si>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</si>
  <si>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</si>
  <si>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</si>
  <si>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</si>
  <si>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</si>
  <si>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</si>
  <si>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</si>
  <si>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</si>
  <si>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</si>
  <si>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</si>
  <si>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</si>
  <si>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</si>
  <si>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</si>
  <si>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</si>
  <si>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</si>
  <si>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</si>
  <si>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</si>
  <si>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</si>
  <si>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</si>
  <si>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</si>
  <si>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</si>
  <si>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</si>
  <si>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</si>
  <si>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</si>
  <si>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</si>
  <si>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</si>
  <si>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</si>
  <si>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</si>
  <si>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</si>
  <si>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</si>
  <si>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</si>
  <si>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</si>
  <si>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</si>
  <si>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</si>
  <si>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</si>
  <si>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</si>
  <si>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</si>
  <si>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</si>
  <si>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</si>
  <si>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</si>
  <si>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</si>
  <si>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</si>
  <si>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</si>
  <si>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</si>
  <si>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</si>
  <si>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</si>
  <si>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</si>
  <si>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</si>
  <si>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</si>
  <si>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</si>
  <si>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</si>
  <si>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</si>
  <si>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</si>
  <si>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</si>
  <si>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</si>
  <si>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</si>
  <si>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</si>
  <si>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</si>
  <si>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</si>
  <si>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</si>
  <si>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</si>
  <si>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</si>
  <si>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</si>
  <si>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</si>
  <si>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</si>
  <si>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</si>
  <si>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</si>
  <si>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</si>
  <si>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</si>
  <si>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</si>
  <si>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</si>
  <si>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</si>
  <si>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</si>
  <si>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</si>
  <si>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</si>
  <si>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</si>
  <si>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</si>
  <si>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</si>
  <si>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</si>
  <si>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</si>
  <si>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</si>
  <si>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</si>
  <si>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</si>
  <si>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</si>
  <si>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</si>
  <si>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</si>
  <si>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</si>
  <si>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</si>
  <si>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</si>
  <si>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</si>
  <si>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</si>
  <si>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</si>
  <si>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</si>
  <si>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</si>
  <si>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</si>
  <si>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</si>
  <si>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</si>
  <si>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</si>
  <si>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</si>
  <si>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</si>
  <si>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</si>
  <si>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</si>
  <si>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</si>
  <si>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</si>
  <si>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</si>
  <si>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</si>
  <si>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</si>
  <si>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</si>
  <si>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</si>
  <si>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</si>
  <si>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</si>
  <si>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</si>
  <si>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</si>
  <si>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</si>
  <si>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</si>
  <si>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</si>
  <si>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</si>
  <si>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</si>
  <si>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</si>
  <si>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</si>
  <si>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</si>
  <si>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</si>
  <si>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</si>
  <si>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</si>
  <si>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</si>
  <si>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</si>
  <si>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</si>
  <si>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</si>
  <si>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</si>
  <si>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</si>
  <si>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</si>
  <si>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</si>
  <si>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</si>
  <si>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</si>
  <si>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</si>
  <si>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</si>
  <si>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</si>
  <si>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</si>
  <si>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</si>
  <si>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</si>
  <si>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</si>
  <si>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</si>
  <si>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</si>
  <si>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</si>
  <si>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</si>
  <si>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</si>
  <si>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</si>
  <si>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</si>
  <si>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</si>
  <si>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</si>
  <si>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</si>
  <si>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</si>
  <si>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</si>
  <si>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</si>
  <si>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</si>
  <si>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</si>
  <si>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</si>
  <si>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</si>
  <si>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</si>
  <si>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</si>
  <si>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</si>
  <si>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</si>
  <si>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</si>
  <si>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</si>
  <si>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</si>
  <si>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</si>
  <si>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</si>
  <si>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</si>
  <si>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</si>
  <si>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</si>
  <si>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</si>
  <si>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</si>
  <si>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</si>
  <si>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</si>
  <si>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</si>
  <si>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</si>
  <si>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</si>
  <si>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</si>
  <si>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</si>
  <si>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</si>
  <si>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</si>
  <si>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</si>
  <si>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</si>
  <si>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</si>
  <si>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</si>
  <si>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</si>
  <si>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</si>
  <si>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</si>
  <si>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</si>
  <si>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</si>
  <si>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</si>
  <si>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</si>
  <si>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</si>
  <si>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</si>
  <si>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</si>
  <si>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</si>
  <si>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</si>
  <si>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</si>
  <si>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</si>
  <si>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</si>
  <si>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</si>
  <si>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</si>
  <si>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</si>
  <si>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</si>
  <si>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</si>
  <si>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</si>
  <si>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</si>
  <si>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</si>
  <si>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</si>
  <si>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</si>
  <si>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</si>
  <si>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</si>
  <si>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</si>
  <si>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</si>
  <si>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</si>
  <si>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</si>
  <si>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</si>
  <si>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</si>
  <si>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</si>
  <si>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</si>
  <si>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</si>
  <si>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</si>
  <si>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</si>
  <si>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</si>
  <si>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</si>
  <si>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</si>
  <si>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</si>
  <si>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</si>
  <si>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</si>
  <si>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</si>
  <si>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</si>
  <si>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</si>
  <si>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</si>
  <si>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</si>
  <si>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</si>
  <si>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</si>
  <si>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</si>
  <si>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</si>
  <si>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</si>
  <si>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</si>
  <si>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</si>
  <si>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</si>
  <si>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</si>
  <si>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</si>
  <si>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</si>
  <si>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</si>
  <si>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</si>
  <si>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</si>
  <si>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</si>
  <si>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</si>
  <si>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</si>
  <si>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</si>
  <si>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</si>
  <si>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</si>
  <si>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</si>
  <si>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</si>
  <si>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</si>
  <si>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</si>
  <si>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</si>
  <si>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</si>
  <si>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</si>
  <si>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</si>
  <si>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</si>
  <si>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</si>
  <si>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</si>
  <si>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</si>
  <si>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</si>
  <si>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</si>
  <si>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</si>
  <si>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</si>
  <si>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</si>
  <si>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</si>
  <si>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</si>
  <si>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</si>
  <si>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</si>
  <si>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</si>
  <si>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</si>
  <si>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</si>
  <si>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</si>
  <si>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</si>
  <si>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</si>
  <si>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</si>
  <si>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</si>
  <si>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</si>
  <si>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</si>
  <si>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</si>
  <si>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</si>
  <si>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</si>
  <si>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</si>
  <si>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</si>
  <si>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</si>
  <si>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</si>
  <si>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</si>
  <si>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</si>
  <si>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</si>
  <si>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</si>
  <si>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</si>
  <si>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</si>
  <si>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</si>
  <si>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</si>
  <si>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</si>
  <si>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</si>
  <si>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</si>
  <si>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</si>
  <si>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</si>
  <si>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</si>
  <si>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</si>
  <si>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</si>
  <si>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</si>
  <si>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</si>
  <si>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</si>
  <si>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</si>
  <si>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</si>
  <si>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</si>
  <si>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</si>
  <si>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</si>
  <si>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</si>
  <si>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</si>
  <si>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</si>
  <si>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</si>
  <si>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</si>
  <si>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</si>
  <si>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</si>
  <si>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</si>
  <si>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</si>
  <si>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</si>
  <si>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</si>
  <si>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</si>
  <si>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</si>
  <si>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</si>
  <si>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</si>
  <si>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</si>
  <si>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</si>
  <si>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</si>
  <si>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</si>
  <si>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</si>
  <si>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</si>
  <si>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</si>
  <si>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</si>
  <si>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</si>
  <si>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</si>
  <si>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</si>
  <si>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</si>
  <si>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</si>
  <si>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</si>
  <si>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</si>
  <si>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</si>
  <si>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</si>
  <si>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</si>
  <si>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</si>
  <si>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</si>
  <si>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</si>
  <si>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</si>
  <si>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</si>
  <si>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</si>
  <si>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</si>
  <si>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</si>
  <si>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</si>
  <si>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</si>
  <si>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</si>
  <si>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</si>
  <si>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</si>
  <si>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</si>
  <si>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</si>
  <si>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</si>
  <si>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</si>
  <si>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</si>
  <si>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</si>
  <si>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</si>
  <si>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</si>
  <si>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</si>
  <si>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</si>
  <si>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</si>
  <si>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</si>
  <si>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</si>
  <si>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</si>
  <si>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</si>
  <si>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</si>
  <si>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</si>
  <si>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</si>
  <si>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</si>
  <si>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</si>
  <si>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</si>
  <si>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</si>
  <si>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</si>
  <si>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</si>
  <si>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</si>
  <si>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</si>
  <si>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</si>
  <si>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</si>
  <si>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</si>
  <si>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</si>
  <si>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</si>
  <si>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</si>
  <si>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</si>
  <si>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</si>
  <si>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</si>
  <si>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</si>
  <si>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</si>
  <si>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</si>
  <si>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</si>
  <si>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</si>
  <si>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</si>
  <si>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</si>
  <si>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</si>
  <si>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</si>
  <si>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</si>
  <si>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</si>
  <si>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</si>
  <si>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</si>
  <si>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</si>
  <si>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</si>
  <si>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</si>
  <si>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</si>
  <si>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</si>
  <si>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</si>
  <si>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</si>
  <si>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</si>
  <si>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</si>
  <si>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</si>
  <si>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</si>
  <si>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</si>
  <si>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</si>
  <si>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</si>
  <si>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</si>
  <si>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</si>
  <si>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</si>
  <si>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</si>
  <si>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</si>
  <si>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</si>
  <si>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</si>
  <si>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</si>
  <si>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</si>
  <si>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</si>
  <si>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</si>
  <si>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</si>
  <si>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</si>
  <si>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</si>
  <si>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</si>
  <si>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</si>
  <si>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</si>
  <si>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</si>
  <si>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</si>
  <si>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</si>
  <si>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</si>
  <si>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</si>
  <si>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</si>
  <si>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</si>
  <si>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</si>
  <si>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</si>
  <si>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</si>
  <si>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</si>
  <si>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</si>
  <si>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</si>
  <si>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</si>
  <si>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</si>
  <si>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</si>
  <si>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</si>
  <si>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</si>
  <si>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</si>
  <si>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</si>
  <si>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</si>
  <si>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</si>
  <si>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</si>
  <si>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</si>
  <si>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</si>
  <si>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</si>
  <si>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</si>
  <si>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</si>
  <si>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</si>
  <si>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</si>
  <si>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</si>
  <si>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</si>
  <si>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</si>
  <si>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</si>
  <si>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</si>
  <si>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</si>
  <si>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</si>
  <si>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</si>
  <si>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</si>
  <si>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</si>
  <si>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</si>
  <si>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</si>
  <si>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</si>
  <si>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</si>
  <si>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</si>
  <si>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</si>
  <si>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</si>
  <si>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</si>
  <si>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</si>
  <si>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</si>
  <si>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</si>
  <si>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</si>
  <si>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</si>
  <si>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</si>
  <si>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</si>
  <si>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</si>
  <si>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</si>
  <si>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</si>
  <si>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</si>
  <si>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</si>
  <si>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</si>
  <si>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</si>
  <si>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</si>
  <si>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</si>
  <si>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</si>
  <si>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</si>
  <si>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</si>
  <si>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</si>
  <si>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</si>
  <si>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</si>
  <si>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</si>
  <si>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</si>
  <si>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</si>
  <si>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</si>
  <si>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</si>
  <si>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</si>
  <si>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</si>
  <si>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</si>
  <si>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</si>
  <si>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</si>
  <si>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</si>
  <si>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</si>
  <si>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</si>
  <si>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</si>
  <si>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</si>
  <si>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</si>
  <si>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</si>
  <si>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</si>
  <si>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</si>
  <si>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</si>
  <si>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</si>
  <si>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</si>
  <si>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</si>
  <si>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</si>
  <si>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</si>
  <si>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</si>
  <si>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</si>
  <si>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</si>
  <si>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</si>
  <si>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</si>
  <si>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</si>
  <si>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</si>
  <si>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</si>
  <si>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</si>
  <si>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</si>
  <si>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</si>
  <si>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</si>
  <si>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</si>
  <si>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</si>
  <si>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</si>
  <si>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</si>
  <si>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</si>
  <si>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</si>
  <si>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</si>
  <si>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</si>
  <si>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</si>
  <si>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</si>
  <si>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</si>
  <si>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</si>
  <si>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</si>
  <si>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</si>
  <si>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</si>
  <si>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</si>
  <si>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</si>
  <si>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</si>
  <si>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</si>
  <si>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</si>
  <si>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</si>
  <si>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</si>
  <si>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</si>
  <si>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</si>
  <si>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</si>
  <si>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</si>
  <si>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</si>
  <si>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</si>
  <si>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</si>
  <si>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</si>
  <si>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</si>
  <si>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</si>
  <si>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</si>
  <si>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</si>
  <si>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</si>
  <si>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</si>
  <si>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</si>
  <si>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</si>
  <si>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</si>
  <si>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</si>
  <si>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</si>
  <si>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</si>
  <si>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</si>
  <si>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</si>
  <si>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</si>
  <si>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</si>
  <si>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</si>
  <si>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</si>
  <si>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</si>
  <si>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</si>
  <si>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</si>
  <si>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</si>
  <si>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</si>
  <si>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</si>
  <si>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</si>
  <si>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</si>
  <si>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</si>
  <si>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</si>
  <si>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</si>
  <si>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</si>
  <si>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</si>
  <si>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</si>
  <si>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</si>
  <si>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</si>
  <si>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</si>
  <si>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</si>
  <si>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</si>
  <si>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</si>
  <si>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</si>
  <si>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</si>
  <si>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</si>
  <si>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</si>
  <si>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</si>
  <si>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</si>
  <si>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</si>
  <si>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</si>
  <si>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</si>
  <si>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</si>
  <si>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</si>
  <si>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</si>
  <si>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</si>
  <si>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</si>
  <si>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</si>
  <si>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</si>
  <si>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</si>
  <si>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</si>
  <si>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</si>
  <si>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</si>
  <si>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</si>
  <si>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</si>
  <si>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</si>
  <si>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</si>
  <si>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</si>
  <si>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</si>
  <si>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</si>
  <si>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</si>
  <si>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</si>
  <si>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</si>
  <si>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</si>
  <si>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</si>
  <si>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</si>
  <si>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</si>
  <si>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</si>
  <si>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</si>
  <si>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</si>
  <si>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</si>
  <si>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</si>
  <si>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</si>
  <si>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</si>
  <si>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</si>
  <si>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</si>
  <si>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</si>
  <si>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</si>
  <si>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</si>
  <si>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</si>
  <si>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</si>
  <si>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</si>
  <si>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</si>
  <si>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</si>
  <si>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</si>
  <si>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</si>
  <si>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</si>
  <si>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</si>
  <si>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</si>
  <si>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</si>
  <si>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</si>
  <si>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</si>
  <si>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</si>
  <si>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</si>
  <si>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</si>
  <si>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</si>
  <si>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</si>
  <si>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</si>
  <si>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</si>
  <si>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</si>
  <si>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</si>
  <si>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</si>
  <si>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</si>
  <si>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</si>
  <si>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</si>
  <si>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</si>
  <si>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</si>
  <si>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</si>
  <si>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</si>
  <si>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</si>
  <si>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</si>
  <si>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</si>
  <si>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</si>
  <si>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</si>
  <si>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</si>
  <si>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</si>
  <si>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</si>
  <si>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</si>
  <si>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</si>
  <si>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</si>
  <si>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</si>
  <si>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</si>
  <si>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</si>
  <si>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</si>
  <si>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</si>
  <si>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</si>
  <si>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</si>
  <si>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</si>
  <si>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</si>
  <si>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</si>
  <si>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</si>
  <si>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</si>
  <si>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</si>
  <si>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</si>
  <si>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</si>
  <si>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</si>
  <si>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</si>
  <si>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</si>
  <si>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</si>
  <si>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</si>
  <si>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</si>
  <si>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</si>
  <si>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</si>
  <si>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</si>
  <si>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</si>
  <si>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</si>
  <si>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</si>
  <si>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</si>
  <si>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</si>
  <si>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</si>
  <si>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</si>
  <si>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</si>
  <si>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</si>
  <si>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</si>
  <si>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</si>
  <si>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</si>
  <si>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</si>
  <si>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</si>
  <si>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</si>
  <si>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</si>
  <si>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</si>
  <si>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</si>
  <si>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</si>
  <si>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</si>
  <si>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</si>
  <si>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</si>
  <si>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</si>
  <si>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</si>
  <si>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</si>
  <si>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</si>
  <si>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</si>
  <si>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</si>
  <si>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</si>
  <si>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</si>
  <si>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</si>
  <si>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</si>
  <si>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</si>
  <si>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</si>
  <si>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</si>
  <si>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</si>
  <si>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</si>
  <si>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</si>
  <si>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</si>
  <si>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</si>
  <si>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</si>
  <si>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</si>
  <si>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</si>
  <si>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</si>
  <si>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</si>
  <si>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</si>
  <si>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</si>
  <si>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</si>
  <si>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</si>
  <si>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</si>
  <si>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</si>
  <si>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</si>
  <si>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</si>
  <si>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</si>
  <si>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</si>
  <si>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</si>
  <si>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</si>
  <si>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</si>
  <si>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</si>
  <si>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</si>
  <si>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</si>
  <si>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</si>
  <si>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</si>
  <si>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</si>
  <si>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</si>
  <si>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</si>
  <si>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</si>
  <si>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</si>
  <si>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</si>
  <si>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</si>
  <si>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</si>
  <si>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</si>
  <si>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</si>
  <si>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</si>
  <si>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</si>
  <si>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</si>
  <si>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</si>
  <si>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</si>
  <si>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</si>
  <si>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</si>
  <si>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</si>
  <si>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</si>
  <si>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</si>
  <si>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</si>
  <si>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</si>
  <si>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</si>
  <si>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</si>
  <si>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</si>
  <si>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</si>
  <si>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</si>
  <si>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</si>
  <si>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</si>
  <si>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</si>
  <si>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</si>
  <si>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</si>
  <si>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</si>
  <si>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</si>
  <si>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</si>
  <si>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</si>
  <si>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</si>
  <si>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</si>
  <si>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</si>
  <si>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</si>
  <si>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</si>
  <si>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</si>
  <si>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</si>
  <si>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</si>
  <si>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</si>
  <si>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</si>
  <si>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</si>
  <si>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</si>
  <si>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</si>
  <si>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</si>
  <si>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</si>
  <si>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</si>
  <si>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</si>
  <si>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</si>
  <si>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</si>
  <si>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</si>
  <si>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</si>
  <si>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</si>
  <si>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</si>
  <si>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</si>
  <si>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</si>
  <si>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</si>
  <si>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</si>
  <si>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</si>
  <si>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</si>
  <si>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</si>
  <si>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</si>
  <si>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</si>
  <si>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</si>
  <si>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</si>
  <si>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</si>
  <si>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</si>
  <si>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</si>
  <si>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</si>
  <si>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</si>
  <si>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</si>
  <si>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</si>
  <si>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</si>
  <si>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</si>
  <si>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</si>
  <si>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</si>
  <si>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</si>
  <si>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</si>
  <si>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</si>
  <si>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</si>
  <si>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</si>
  <si>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</si>
  <si>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</si>
  <si>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</si>
  <si>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</si>
  <si>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</si>
  <si>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</si>
  <si>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</si>
  <si>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</si>
  <si>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</si>
  <si>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</si>
  <si>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</si>
  <si>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</si>
  <si>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</si>
  <si>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</si>
  <si>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</si>
  <si>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</si>
  <si>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</si>
  <si>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</si>
  <si>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</si>
  <si>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</si>
  <si>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</si>
  <si>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</si>
  <si>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</si>
  <si>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</si>
  <si>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</si>
  <si>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</si>
  <si>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</si>
  <si>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</si>
  <si>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</si>
  <si>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</si>
  <si>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</si>
  <si>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</si>
  <si>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</si>
  <si>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</si>
  <si>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</si>
  <si>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</si>
  <si>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</si>
  <si>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</si>
  <si>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</si>
  <si>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</si>
  <si>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</si>
  <si>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</si>
  <si>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</si>
  <si>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</si>
  <si>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</si>
  <si>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</si>
  <si>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</si>
  <si>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</si>
  <si>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</si>
  <si>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</si>
  <si>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</si>
  <si>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</si>
  <si>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</si>
  <si>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</si>
  <si>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</si>
  <si>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</si>
  <si>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</si>
  <si>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</si>
  <si>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</si>
  <si>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</si>
  <si>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</si>
  <si>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</si>
  <si>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</si>
  <si>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</si>
  <si>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</si>
  <si>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</si>
  <si>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</si>
  <si>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</si>
  <si>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</si>
  <si>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</si>
  <si>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</si>
  <si>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</si>
  <si>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</si>
  <si>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</si>
  <si>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</si>
  <si>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</si>
  <si>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</si>
  <si>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</si>
  <si>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</si>
  <si>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</si>
  <si>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</si>
  <si>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</si>
  <si>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</si>
  <si>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</si>
  <si>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</si>
  <si>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</si>
  <si>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</si>
  <si>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</si>
  <si>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</si>
  <si>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</si>
  <si>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</si>
  <si>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</si>
  <si>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</si>
  <si>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</si>
  <si>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</si>
  <si>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</si>
  <si>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</si>
  <si>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</si>
  <si>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</si>
  <si>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</si>
  <si>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</si>
  <si>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</si>
  <si>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</si>
  <si>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</si>
  <si>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</si>
  <si>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</si>
  <si>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</si>
  <si>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</si>
  <si>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</si>
  <si>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</si>
  <si>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</si>
  <si>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</si>
  <si>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</si>
  <si>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</si>
  <si>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</si>
  <si>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</si>
  <si>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</si>
  <si>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</si>
  <si>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</si>
  <si>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</si>
  <si>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</si>
  <si>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</si>
  <si>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</si>
  <si>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</si>
  <si>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</si>
  <si>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</si>
  <si>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</si>
  <si>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</si>
  <si>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</si>
  <si>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</si>
  <si>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</si>
  <si>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</si>
  <si>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</si>
  <si>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</si>
  <si>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</si>
  <si>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</si>
  <si>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</si>
  <si>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</si>
  <si>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</si>
  <si>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</si>
  <si>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</si>
  <si>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</si>
  <si>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</si>
  <si>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</si>
  <si>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</si>
  <si>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</si>
  <si>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</si>
  <si>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</si>
  <si>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</si>
  <si>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</si>
  <si>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</si>
  <si>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</si>
  <si>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</si>
  <si>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</si>
  <si>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</si>
  <si>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</si>
  <si>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</si>
  <si>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</si>
  <si>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</si>
  <si>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</si>
  <si>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</si>
  <si>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</si>
  <si>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</si>
  <si>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</si>
  <si>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</si>
  <si>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</si>
  <si>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</si>
  <si>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</si>
  <si>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</si>
  <si>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</si>
  <si>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</si>
  <si>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</si>
  <si>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</si>
  <si>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</si>
  <si>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</si>
  <si>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</si>
  <si>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</si>
  <si>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</si>
  <si>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</si>
  <si>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</si>
  <si>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</si>
  <si>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</si>
  <si>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</si>
  <si>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</si>
  <si>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</si>
  <si>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</si>
  <si>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</si>
  <si>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</si>
  <si>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</si>
  <si>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</si>
  <si>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</si>
  <si>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</si>
  <si>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</si>
  <si>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</si>
  <si>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</si>
  <si>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</si>
  <si>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</si>
  <si>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</si>
  <si>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</si>
  <si>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</si>
  <si>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</si>
  <si>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</si>
  <si>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</si>
  <si>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</si>
  <si>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</si>
  <si>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</si>
  <si>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</si>
  <si>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</si>
  <si>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</si>
  <si>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</si>
  <si>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</si>
  <si>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</si>
  <si>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</si>
  <si>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</si>
  <si>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</si>
  <si>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</si>
  <si>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</si>
  <si>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</si>
  <si>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</si>
  <si>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</si>
  <si>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</si>
  <si>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</si>
  <si>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</si>
  <si>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</si>
  <si>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</si>
  <si>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</si>
  <si>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</si>
  <si>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</si>
  <si>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</si>
  <si>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</si>
  <si>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</si>
  <si>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</si>
  <si>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</si>
  <si>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</si>
  <si>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</si>
  <si>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</si>
  <si>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</si>
  <si>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</si>
  <si>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</si>
  <si>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</si>
  <si>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</si>
  <si>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</si>
  <si>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</si>
  <si>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</si>
  <si>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</si>
  <si>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</si>
  <si>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</si>
  <si>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</si>
  <si>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</si>
  <si>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</si>
  <si>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</si>
  <si>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</si>
  <si>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</si>
  <si>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</si>
  <si>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</si>
  <si>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</si>
  <si>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</si>
  <si>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</si>
  <si>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</si>
  <si>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</si>
  <si>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</si>
  <si>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</si>
  <si>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</si>
  <si>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</si>
  <si>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</si>
  <si>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</si>
  <si>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</si>
  <si>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</si>
  <si>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</si>
  <si>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</si>
  <si>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</si>
  <si>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</si>
  <si>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</si>
  <si>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</si>
  <si>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</si>
  <si>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</si>
  <si>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</si>
  <si>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</si>
  <si>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</si>
  <si>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</si>
  <si>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</si>
  <si>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</si>
  <si>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</si>
  <si>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</si>
  <si>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</si>
  <si>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</si>
  <si>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</si>
  <si>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</si>
  <si>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</si>
  <si>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</si>
  <si>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</si>
  <si>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</si>
  <si>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</si>
  <si>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</si>
  <si>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</si>
  <si>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</si>
  <si>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</si>
  <si>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</si>
  <si>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</si>
  <si>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</si>
  <si>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</si>
  <si>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</si>
  <si>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</si>
  <si>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</si>
  <si>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</si>
  <si>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</si>
  <si>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</si>
  <si>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</si>
  <si>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</si>
  <si>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</si>
  <si>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</si>
  <si>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</si>
  <si>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</si>
  <si>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</si>
  <si>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</si>
  <si>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</si>
  <si>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</si>
  <si>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</si>
  <si>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</si>
  <si>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</si>
  <si>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</si>
  <si>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</si>
  <si>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</si>
  <si>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</si>
  <si>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</si>
  <si>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</si>
  <si>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</si>
  <si>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</si>
  <si>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</si>
  <si>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</si>
  <si>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</si>
  <si>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</si>
  <si>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</si>
  <si>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</si>
  <si>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</si>
  <si>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</si>
  <si>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</si>
  <si>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</si>
  <si>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</si>
  <si>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</si>
  <si>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</si>
  <si>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</si>
  <si>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</si>
  <si>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</si>
  <si>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</si>
  <si>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</si>
  <si>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</si>
  <si>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</si>
  <si>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</si>
  <si>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</si>
  <si>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</si>
  <si>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</si>
  <si>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</si>
  <si>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</si>
  <si>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</si>
  <si>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</si>
  <si>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</si>
  <si>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</si>
  <si>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</si>
  <si>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</si>
  <si>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</si>
  <si>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</si>
  <si>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</si>
  <si>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</si>
  <si>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</si>
  <si>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</si>
  <si>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</si>
  <si>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</si>
  <si>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</si>
  <si>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</si>
  <si>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</si>
  <si>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</si>
  <si>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</si>
  <si>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</si>
  <si>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</si>
  <si>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</si>
  <si>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</si>
  <si>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</si>
  <si>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</si>
  <si>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</si>
  <si>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</si>
  <si>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</si>
  <si>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</si>
  <si>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</si>
  <si>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</si>
  <si>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</si>
  <si>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</si>
  <si>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</si>
  <si>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</si>
  <si>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</si>
  <si>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</si>
  <si>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</si>
  <si>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</si>
  <si>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</si>
  <si>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</si>
  <si>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</si>
  <si>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</si>
  <si>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</si>
  <si>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</si>
  <si>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</si>
  <si>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</si>
  <si>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</si>
  <si>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</si>
  <si>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</si>
  <si>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</si>
  <si>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</si>
  <si>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</si>
  <si>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</si>
  <si>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</si>
  <si>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</si>
  <si>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</si>
  <si>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</si>
  <si>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</si>
  <si>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</si>
  <si>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</si>
  <si>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</si>
  <si>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</si>
  <si>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</si>
  <si>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</si>
  <si>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</si>
  <si>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</si>
  <si>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</si>
  <si>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</si>
  <si>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</si>
  <si>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</si>
  <si>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</si>
  <si>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</si>
  <si>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</si>
  <si>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</si>
  <si>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</si>
  <si>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</si>
  <si>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</si>
  <si>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</si>
  <si>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</si>
  <si>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</si>
  <si>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</si>
  <si>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</si>
  <si>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</si>
  <si>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</si>
  <si>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</si>
  <si>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</si>
  <si>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</si>
  <si>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</si>
  <si>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</si>
  <si>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</si>
  <si>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</si>
  <si>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</si>
  <si>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</si>
  <si>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</si>
  <si>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</si>
  <si>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</si>
  <si>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</si>
  <si>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</si>
  <si>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</si>
  <si>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</si>
  <si>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</si>
  <si>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</si>
  <si>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</si>
  <si>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</si>
  <si>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</si>
  <si>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</si>
  <si>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</si>
  <si>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</si>
  <si>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</si>
  <si>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</si>
  <si>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</si>
  <si>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</si>
  <si>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</si>
  <si>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</si>
  <si>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</si>
  <si>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</si>
  <si>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</si>
  <si>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</si>
  <si>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</si>
  <si>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</si>
  <si>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</si>
  <si>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</si>
  <si>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</si>
  <si>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</si>
  <si>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</si>
  <si>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</si>
  <si>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</si>
  <si>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</si>
  <si>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</si>
  <si>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</si>
  <si>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</si>
  <si>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</si>
  <si>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</si>
  <si>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</si>
  <si>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</si>
  <si>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</si>
  <si>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</si>
  <si>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</si>
  <si>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</si>
  <si>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</si>
  <si>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</si>
  <si>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</si>
  <si>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</si>
  <si>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</si>
  <si>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</si>
  <si>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</si>
  <si>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</si>
  <si>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</si>
  <si>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</si>
  <si>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</si>
  <si>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</si>
  <si>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</si>
  <si>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</si>
  <si>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</si>
  <si>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</si>
  <si>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</si>
  <si>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</si>
  <si>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</si>
  <si>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</si>
  <si>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</si>
  <si>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</si>
  <si>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</si>
  <si>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</si>
  <si>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</si>
  <si>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</si>
  <si>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</si>
  <si>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</si>
  <si>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</si>
  <si>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</si>
  <si>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</si>
  <si>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</si>
  <si>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</si>
  <si>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</si>
  <si>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</si>
  <si>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</si>
  <si>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</si>
  <si>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</si>
  <si>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</si>
  <si>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</si>
  <si>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</si>
  <si>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</si>
  <si>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</si>
  <si>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</si>
  <si>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</si>
  <si>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</si>
  <si>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</si>
  <si>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PCM-20251117-00000387</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</si>
  <si>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</si>
  <si>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</si>
  <si>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</si>
  <si>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</si>
  <si>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</si>
  <si>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</si>
  <si>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</si>
  <si>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</si>
  <si>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</si>
  <si>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</si>
  <si>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</si>
  <si>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</si>
  <si>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</si>
  <si>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</si>
  <si>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</si>
  <si>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</si>
  <si>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</si>
  <si>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</si>
  <si>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</si>
  <si>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</si>
  <si>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</si>
  <si>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</si>
  <si>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</si>
  <si>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</si>
  <si>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</si>
  <si>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</si>
  <si>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</si>
  <si>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</si>
  <si>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</si>
  <si>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</si>
  <si>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</si>
  <si>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</si>
  <si>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</si>
  <si>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</si>
  <si>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</si>
  <si>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</si>
  <si>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</si>
  <si>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</si>
  <si>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</si>
  <si>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</si>
  <si>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</si>
  <si>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</si>
  <si>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</si>
  <si>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</si>
  <si>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</si>
  <si>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</si>
  <si>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</si>
  <si>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</si>
  <si>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</si>
  <si>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</si>
  <si>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</si>
  <si>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</si>
  <si>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</si>
  <si>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</si>
  <si>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</si>
  <si>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</si>
  <si>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</si>
  <si>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</si>
  <si>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</si>
  <si>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</si>
  <si>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</si>
  <si>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</si>
  <si>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</si>
  <si>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</si>
  <si>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</si>
  <si>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</si>
  <si>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</si>
  <si>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</si>
  <si>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</si>
  <si>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</si>
  <si>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</si>
  <si>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</si>
  <si>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</si>
  <si>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</si>
  <si>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</si>
  <si>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</si>
  <si>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</si>
  <si>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</si>
  <si>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</si>
  <si>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</si>
  <si>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</si>
  <si>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</si>
  <si>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</si>
  <si>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</si>
  <si>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</si>
  <si>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</si>
  <si>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</si>
  <si>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</si>
  <si>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</si>
  <si>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</si>
  <si>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</si>
  <si>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</si>
  <si>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</si>
  <si>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</si>
  <si>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</si>
  <si>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</si>
  <si>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</si>
  <si>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PCM-20251117-00000358</t>
  </si>
  <si>
    <t>Site down again and team moved to check need 30 min</t>
  </si>
  <si>
    <t>PCM-20251116-00002074</t>
  </si>
  <si>
    <t>site under night access due to Site located in deep valleys &amp; dangerous area // team will check by morining // ETA 60 mins</t>
  </si>
  <si>
    <t>PCM-20251116-00002313</t>
  </si>
  <si>
    <t>sectors down at 2025-11-17 00:49:29 due to  rectifier module faulty, under repair arrangement</t>
  </si>
  <si>
    <t>PCM-20251117-00000357</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</si>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</sst>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5" totalsRowShown="0" headerRowDxfId="15" dataDxfId="14" headerRowBorderDxfId="12" tableBorderDxfId="13">
  <autoFilter ref="A1:L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E3" sqref="E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315.31924212962622</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2</v>
      </c>
      <c r="D3" s="132" t="s">
        <v>11638</v>
      </c>
      <c r="E3" s="133" t="s">
        <v>39021</v>
      </c>
      <c r="F3" s="130">
        <v>45978.260127314818</v>
      </c>
      <c r="G3" s="134">
        <f ca="1">IFERROR(NOW()-F3,"")</f>
        <v>7.5407407348393463E-3</v>
      </c>
      <c r="H3" s="130">
        <v>45978.248356481483</v>
      </c>
      <c r="I3" s="132" t="str">
        <f>IFERROR(VLOOKUP(D3,DB!A:F,6,0),"")</f>
        <v>SCECO</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45978.267668055552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45978.267668055552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45978.267668055552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45978.267668055552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45978.267668055552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45978.267668055552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45978.267668055552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45978.267668055552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45978.267668055552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45978.267668055552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45978.267668055552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45978.267668055552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45978.267668055552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45978.267668055552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45978.267668055552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45978.267668055552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45978.267668055552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45978.267668055552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45978.267668055552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45978.267668055552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45978.267668055552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45978.267668055552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45978.267668055552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45978.267668055552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45978.267668055552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45978.267668055552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45978.267668055552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45978.267668055552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45978.267668055552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45978.267668055552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45978.267668055552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45978.267668055552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45978.267668055552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45978.267668055552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45978.267668055552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45978.267668055552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45978.267668055552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45978.267668055552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45978.267668055552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45978.267668055552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45978.267668055552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45978.267668055552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45978.267668055552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45978.267668055552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45978.267668055552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45978.267668055552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45978.267668055552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45978.267668055552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45978.267668055552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45978.267668055552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45978.267668055552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45978.267668055552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45978.267668055552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45978.267668055552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45978.267668055552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45978.267668055552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45978.267668055552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45978.267668055552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45978.267668055552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45978.267668055552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45978.267668055552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45978.267668055552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45978.267668055552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45978.267668055552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45978.267668055552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45978.267668055552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45978.267668055552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45978.267668055552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45978.267668055552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45978.267668055552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45978.267668055552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45978.267668055552</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45978.267668055552</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D2CACC05-85C1-4299-8362-675B5CC371F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153.26783009259088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1.8313254629611038</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24833</v>
      </c>
      <c r="E5" s="103" t="s">
        <v>39021</v>
      </c>
      <c r="F5" s="104">
        <v>45978.045659722222</v>
      </c>
      <c r="G5" s="105">
        <f ca="1">IFERROR(NOW()-F5,"-")</f>
        <v>0.22200833333045011</v>
      </c>
      <c r="H5" s="104">
        <v>45978.039409722223</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45978.267668055552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45978.267668055552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45978.267668055552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45978.267668055552</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45978.267668055552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45978.267668055552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45978.267668055552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45978.267668055552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45978.267668055552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45978.267668055552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45978.267668055552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45978.267668055552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45978.267668055552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45978.267668055552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45978.267668055552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45978.267668055552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45978.267668055552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45978.267668055552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45978.267668055552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45978.267668055552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45978.267668055552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45978.267668055552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45978.267668055552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45978.267668055552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45978.267668055552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45978.267668055552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45978.267668055552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45978.267668055552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45978.267668055552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45978.267668055552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45978.267668055552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45978.267668055552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45978.267668055552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45978.267668055552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45978.267668055552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45978.267668055552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45978.267668055552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45978.267668055552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45978.267668055552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45978.267668055552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45978.267668055552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45978.267668055552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45978.267668055552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45978.267668055552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45978.267668055552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45978.267668055552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45978.267668055552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45978.267668055552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45978.267668055552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45978.267668055552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45978.267668055552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45978.267668055552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45978.267668055552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45978.267668055552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45978.267668055552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45978.267668055552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45978.267668055552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45978.267668055552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45978.267668055552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45978.267668055552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45978.267668055552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45978.267668055552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45978.267668055552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45978.267668055552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45978.267668055552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45978.267668055552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45978.267668055552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45978.267668055552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45978.267668055552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45978.267668055552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45978.267668055552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45978.267668055552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45978.267668055552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45978.267668055552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45978.267668055552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45978.267668055552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45978.267668055552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45978.267668055552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45978.267668055552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45978.267668055552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45978.267668055552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45978.267668055552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45978.267668055552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45978.267668055552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45978.267668055552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45978.267668055552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45978.267668055552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45978.267668055552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45978.267668055552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45978.267668055552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45978.267668055552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45978.267668055552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45978.267668055552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45978.267668055552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45978.267668055552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45978.267668055552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45978.267668055552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45978.267668055552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45978.267668055552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45978.267668055552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45978.267668055552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45978.267668055552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45978.267668055552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45978.267668055552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45978.267668055552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45978.267668055552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45978.267668055552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45978.267668055552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45978.267668055552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45978.267668055552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45978.267668055552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45978.267668055552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45978.267668055552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45978.267668055552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45978.267668055552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45978.267668055552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45978.267668055552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45978.267668055552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45978.267668055552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45978.267668055552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45978.267668055552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45978.267668055552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45978.267668055552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45978.267668055552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45978.267668055552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45978.267668055552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45978.267668055552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45978.267668055552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45978.267668055552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45978.267668055552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45978.267668055552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45978.267668055552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45978.267668055552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45978.267668055552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45978.267668055552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45978.267668055552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45978.267668055552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45978.267668055552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45978.267668055552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45978.267668055552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45978.267668055552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45978.267668055552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45978.267668055552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45978.267668055552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45978.267668055552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45978.267668055552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45978.267668055552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45978.267668055552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45978.267668055552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45978.267668055552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45978.267668055552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45978.267668055552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45978.267668055552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45978.267668055552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45978.267668055552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45978.267668055552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45978.267668055552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45978.267668055552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45978.267668055552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45978.267668055552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45978.267668055552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45978.267668055552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45978.267668055552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45978.267668055552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45978.267668055552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45978.267668055552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45978.267668055552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45978.267668055552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45978.267668055552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45978.267668055552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45978.267668055552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45978.267668055552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45978.267668055552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45978.267668055552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45978.267668055552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45978.267668055552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45978.267668055552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45978.267668055552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45978.267668055552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45978.267668055552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45978.267668055552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45978.267668055552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45978.267668055552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45978.267668055552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45978.267668055552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45978.267668055552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45978.267668055552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45978.267668055552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45978.267668055552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45978.267668055552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45978.267668055552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45978.267668055552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45978.267668055552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45978.267668055552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45978.267668055552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45978.267668055552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45978.267668055552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45978.267668055552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45978.267668055552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45978.267668055552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45978.267668055552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45978.267668055552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45978.267668055552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45978.267668055552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45978.267668055552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45978.267668055552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45978.267668055552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45978.267668055552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45978.267668055552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45978.267668055552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45978.267668055552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45978.267668055552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45978.267668055552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45978.267668055552</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45978.267668055552</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45978.267668055552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45978.267668055552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45978.267668055552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45978.267668055552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45978.267668055552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45978.267668055552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45978.267668055552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45978.267668055552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45978.267668055552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45978.267668055552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45978.267668055552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45978.267668055552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45978.267668055552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45978.267668055552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45978.267668055552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45978.267668055552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45978.267668055552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45978.267668055552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45978.267668055552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45978.267668055552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45978.267668055552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45978.267668055552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45978.267668055552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45978.267668055552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45978.267668055552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45978.267668055552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45978.267668055552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45978.267668055552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45978.267668055552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45978.267668055552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45978.267668055552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45978.267668055552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45978.267668055552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45978.267668055552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45978.267668055552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45978.267668055552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45978.267668055552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45978.267668055552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45978.267668055552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45978.267668055552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45978.267668055552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45978.267668055552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45978.267668055552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45978.267668055552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45978.267668055552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45978.267668055552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45978.267668055552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45978.267668055552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45978.267668055552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45978.267668055552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45978.267668055552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45978.267668055552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45978.267668055552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45978.267668055552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45978.267668055552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45978.267668055552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45978.267668055552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45978.267668055552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45978.267668055552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45978.267668055552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45978.267668055552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45978.267668055552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45978.267668055552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45978.267668055552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45978.267668055552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45978.267668055552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45978.267668055552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45978.267668055552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45978.267668055552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45978.267668055552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45978.267668055552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45978.267668055552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45978.267668055552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45978.267668055552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45978.267668055552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45978.267668055552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45978.267668055552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45978.267668055552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45978.267668055552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45978.267668055552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45978.267668055552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45978.267668055552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45978.267668055552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45978.267668055552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45978.267668055552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45978.267668055552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45978.267668055552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45978.267668055552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45978.267668055552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45978.267668055552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45978.267668055552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45978.267668055552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45978.267668055552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45978.267668055552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45978.267668055552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45978.267668055552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45978.267668055552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45978.267668055552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45978.267668055552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45978.267668055552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45978.267668055552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45978.267668055552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45978.267668055552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45978.267668055552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45978.267668055552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45978.267668055552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45978.267668055552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45978.267668055552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45978.267668055552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45978.267668055552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45978.267668055552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45978.267668055552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45978.267668055552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45978.267668055552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45978.267668055552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45978.267668055552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45978.267668055552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45978.267668055552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45978.267668055552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45978.267668055552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45978.267668055552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45978.267668055552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45978.267668055552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45978.267668055552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45978.267668055552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45978.267668055552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45978.267668055552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45978.267668055552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45978.267668055552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45978.267668055552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45978.267668055552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45978.267668055552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45978.267668055552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45978.267668055552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45978.267668055552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45978.267668055552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45978.267668055552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45978.267668055552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45978.267668055552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45978.267668055552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45978.267668055552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45978.267668055552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45978.267668055552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45978.267668055552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45978.267668055552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45978.267668055552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45978.267668055552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45978.267668055552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45978.267668055552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45978.267668055552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45978.267668055552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45978.267668055552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45978.267668055552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45978.267668055552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45978.267668055552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45978.267668055552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45978.267668055552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45978.267668055552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45978.267668055552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45978.267668055552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45978.267668055552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45978.267668055552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45978.267668055552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45978.267668055552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45978.267668055552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45978.267668055552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45978.267668055552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45978.267668055552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45978.267668055552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45978.267668055552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45978.267668055552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45978.267668055552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45978.267668055552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45978.267668055552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45978.267668055552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45978.267668055552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45978.267668055552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45978.267668055552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45978.267668055552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45978.267668055552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45978.267668055552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45978.267668055552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45978.267668055552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45978.267668055552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45978.267668055552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45978.267668055552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45978.267668055552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45978.267668055552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45978.267668055552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45978.267668055552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45978.267668055552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45978.267668055552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45978.267668055552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45978.267668055552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45978.267668055552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45978.267668055552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45978.267668055552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45978.267668055552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45978.267668055552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45978.267668055552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45978.267668055552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45978.267668055552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45978.267668055552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45978.267668055552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45978.267668055552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45978.267668055552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45978.267668055552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45978.267668055552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45978.267668055552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45978.267668055552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45978.267668055552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45978.267668055552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45978.267668055552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45978.267668055552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45978.267668055552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45978.267668055552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45978.267668055552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45978.267668055552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45978.267668055552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45978.267668055552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45978.267668055552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45978.267668055552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45978.267668055552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45978.267668055552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45978.267668055552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45978.267668055552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45978.267668055552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45978.267668055552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45978.267668055552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45978.267668055552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45978.267668055552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45978.267668055552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45978.267668055552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45978.267668055552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45978.267668055552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45978.267668055552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45978.267668055552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45978.267668055552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45978.267668055552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45978.267668055552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45978.267668055552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45978.267668055552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45978.267668055552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45978.267668055552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45978.267668055552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45978.267668055552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45978.267668055552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45978.267668055552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45978.267668055552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45978.267668055552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45978.267668055552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45978.267668055552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45978.267668055552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45978.267668055552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45978.267668055552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45978.267668055552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45978.267668055552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45978.267668055552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45978.267668055552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45978.267668055552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45978.267668055552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45978.267668055552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45978.267668055552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45978.267668055552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45978.267668055552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45978.267668055552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45978.267668055552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45978.267668055552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45978.267668055552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45978.267668055552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45978.267668055552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45978.267668055552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45978.267668055552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45978.267668055552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45978.267668055552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45978.267668055552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45978.267668055552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45978.267668055552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45978.267668055552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45978.267668055552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45978.267668055552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45978.267668055552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45978.267668055552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45978.267668055552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45978.267668055552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45978.267668055552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45978.267668055552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45978.267668055552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45978.267668055552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45978.267668055552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45978.267668055552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45978.267668055552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45978.267668055552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45978.267668055552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45978.267668055552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45978.267668055552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45978.267668055552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45978.267668055552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45978.267668055552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45978.267668055552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45978.267668055552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45978.267668055552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45978.267668055552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45978.267668055552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45978.267668055552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45978.267668055552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45978.267668055552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45978.267668055552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45978.267668055552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45978.267668055552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45978.267668055552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45978.267668055552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45978.267668055552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45978.267668055552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45978.267668055552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45978.267668055552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45978.267668055552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45978.267668055552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45978.267668055552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45978.267668055552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45978.267668055552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45978.267668055552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45978.267668055552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45978.267668055552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45978.267668055552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45978.267668055552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45978.267668055552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45978.267668055552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45978.267668055552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45978.267668055552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45978.267668055552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45978.267668055552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45978.267668055552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45978.267668055552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45978.267668055552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45978.267668055552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45978.267668055552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45978.267668055552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45978.267668055552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45978.267668055552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45978.267668055552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45978.267668055552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45978.267668055552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45978.267668055552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45978.267668055552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45978.267668055552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45978.267668055552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45978.267668055552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45978.267668055552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45978.267668055552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45978.267668055552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45978.267668055552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45978.267668055552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45978.267668055552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45978.267668055552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45978.267668055552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45978.267668055552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45978.267668055552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45978.267668055552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45978.267668055552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45978.267668055552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45978.267668055552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45978.267668055552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45978.267668055552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45978.267668055552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45978.267668055552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45978.267668055552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45978.267668055552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45978.267668055552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45978.267668055552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45978.267668055552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45978.267668055552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45978.267668055552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45978.267668055552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45978.267668055552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45978.267668055552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45978.267668055552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45978.267668055552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45978.267668055552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45978.267668055552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45978.267668055552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45978.267668055552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45978.267668055552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45978.267668055552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45978.267668055552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45978.267668055552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45978.267668055552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45978.267668055552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45978.267668055552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45978.267668055552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45978.267668055552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45978.267668055552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45978.267668055552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45978.267668055552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45978.267668055552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45978.267668055552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45978.267668055552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45978.267668055552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45978.267668055552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45978.267668055552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45978.267668055552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45978.267668055552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45978.267668055552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45978.267668055552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45978.267668055552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45978.267668055552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45978.267668055552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45978.267668055552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45978.267668055552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45978.267668055552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45978.267668055552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45978.267668055552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45978.267668055552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45978.267668055552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45978.267668055552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45978.267668055552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45978.267668055552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45978.267668055552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45978.267668055552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45978.267668055552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45978.267668055552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45978.267668055552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45978.267668055552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45978.267668055552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45978.267668055552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45978.267668055552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45978.267668055552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45978.267668055552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45978.267668055552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45978.267668055552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45978.267668055552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45978.267668055552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45978.267668055552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45978.267668055552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45978.267668055552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45978.267668055552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45978.267668055552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45978.267668055552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45978.267668055552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45978.267668055552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45978.267668055552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45978.267668055552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45978.267668055552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45978.267668055552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45978.267668055552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45978.267668055552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45978.267668055552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45978.267668055552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45978.267668055552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45978.267668055552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45978.267668055552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45978.267668055552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45978.267668055552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45978.267668055552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45978.267668055552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45978.267668055552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45978.267668055552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45978.267668055552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45978.267668055552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45978.267668055552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45978.267668055552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45978.267668055552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45978.267668055552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45978.267668055552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45978.267668055552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45978.267668055552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45978.267668055552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45978.267668055552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45978.267668055552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45978.267668055552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45978.267668055552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45978.267668055552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45978.267668055552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45978.267668055552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45978.267668055552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45978.267668055552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45978.267668055552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45978.267668055552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45978.267668055552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45978.267668055552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45978.267668055552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45978.267668055552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45978.267668055552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45978.267668055552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45978.267668055552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45978.267668055552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45978.267668055552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45978.267668055552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45978.267668055552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45978.267668055552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45978.267668055552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45978.267668055552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45978.267668055552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45978.267668055552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45978.267668055552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45978.267668055552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45978.267668055552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45978.267668055552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45978.267668055552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45978.267668055552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45978.267668055552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45978.267668055552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45978.267668055552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45978.267668055552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45978.267668055552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45978.267668055552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45978.267668055552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45978.267668055552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45978.267668055552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45978.267668055552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45978.267668055552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45978.267668055552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45978.267668055552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45978.267668055552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45978.267668055552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45978.267668055552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45978.267668055552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45978.267668055552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45978.267668055552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45978.267668055552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45978.267668055552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45978.267668055552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45978.267668055552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45978.267668055552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45978.267668055552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45978.267668055552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45978.267668055552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45978.267668055552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45978.267668055552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45978.267668055552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45978.267668055552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45978.267668055552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45978.267668055552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45978.267668055552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45978.267668055552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45978.267668055552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45978.267668055552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45978.267668055552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45978.267668055552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45978.267668055552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45978.267668055552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45978.267668055552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45978.267668055552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45978.267668055552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45978.267668055552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45978.267668055552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45978.267668055552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45978.267668055552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45978.267668055552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45978.267668055552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45978.267668055552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45978.267668055552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45978.267668055552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45978.267668055552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45978.267668055552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45978.267668055552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45978.267668055552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45978.267668055552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45978.267668055552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45978.267668055552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45978.267668055552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45978.267668055552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45978.267668055552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45978.267668055552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45978.267668055552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45978.267668055552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45978.267668055552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45978.267668055552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45978.267668055552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45978.267668055552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45978.267668055552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45978.267668055552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45978.267668055552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45978.267668055552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45978.267668055552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45978.267668055552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45978.267668055552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45978.267668055552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45978.267668055552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45978.267668055552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45978.267668055552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45978.267668055552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45978.267668055552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45978.267668055552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45978.267668055552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45978.267668055552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45978.267668055552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45978.267668055552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45978.267668055552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45978.267668055552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45978.267668055552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45978.267668055552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45978.267668055552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45978.267668055552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45978.267668055552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45978.267668055552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45978.267668055552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45978.267668055552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45978.267668055552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45978.267668055552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45978.267668055552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45978.267668055552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45978.267668055552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45978.267668055552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45978.267668055552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45978.267668055552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45978.267668055552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45978.267668055552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45978.267668055552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45978.267668055552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45978.267668055552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45978.267668055552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45978.267668055552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45978.267668055552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45978.267668055552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45978.267668055552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45978.267668055552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45978.267668055552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45978.267668055552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45978.267668055552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45978.267668055552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45978.267668055552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45978.267668055552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45978.267668055552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45978.267668055552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45978.267668055552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45978.267668055552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45978.267668055552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45978.267668055552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45978.267668055552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45978.267668055552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45978.267668055552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45978.267668055552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45978.267668055552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45978.267668055552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45978.267668055552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45978.267668055552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45978.267668055552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45978.267668055552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45978.267668055552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45978.267668055552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45978.267668055552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45978.267668055552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45978.267668055552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45978.267668055552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45978.267668055552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45978.267668055552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45978.267668055552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45978.267668055552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45978.267668055552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45978.267668055552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45978.267668055552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45978.267668055552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45978.267668055552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45978.267668055552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45978.267668055552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45978.267668055552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45978.267668055552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45978.267668055552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45978.267668055552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45978.267668055552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45978.267668055552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45978.267668055552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45978.267668055552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45978.267668055552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45978.267668055552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45978.267668055552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45978.267668055552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45978.267668055552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45978.267668055552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45978.267668055552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45978.267668055552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45978.267668055552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45978.267668055552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45978.267668055552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45978.267668055552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45978.267668055552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45978.267668055552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45978.267668055552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45978.267668055552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45978.267668055552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45978.267668055552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45978.267668055552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45978.267668055552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45978.267668055552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45978.267668055552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45978.267668055552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45978.267668055552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45978.267668055552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45978.267668055552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45978.267668055552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45978.267668055552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45978.267668055552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45978.267668055552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45978.267668055552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45978.267668055552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45978.267668055552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45978.267668055552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45978.267668055552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45978.267668055552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45978.267668055552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45978.267668055552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45978.267668055552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45978.267668055552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45978.267668055552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45978.267668055552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45978.267668055552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45978.267668055552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45978.267668055552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45978.267668055552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45978.267668055552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45978.267668055552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45978.267668055552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45978.267668055552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45978.267668055552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45978.267668055552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45978.267668055552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45978.267668055552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45978.267668055552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45978.267668055552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45978.267668055552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45978.267668055552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45978.267668055552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45978.267668055552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45978.267668055552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45978.267668055552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45978.267668055552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45978.267668055552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45978.267668055552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45978.267668055552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45978.267668055552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45978.267668055552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45978.267668055552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45978.267668055552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45978.267668055552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45978.267668055552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45978.267668055552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45978.267668055552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45978.267668055552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45978.267668055552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45978.267668055552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45978.267668055552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45978.267668055552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45978.267668055552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45978.267668055552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45978.267668055552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45978.267668055552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45978.267668055552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45978.267668055552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45978.267668055552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45978.267668055552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45978.267668055552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45978.267668055552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45978.267668055552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45978.267668055552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45978.267668055552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45978.267668055552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45978.267668055552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45978.267668055552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45978.267668055552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45978.267668055552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45978.267668055552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45978.267668055552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45978.267668055552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45978.267668055552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45978.267668055552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45978.267668055552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45978.267668055552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45978.267668055552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45978.267668055552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45978.267668055552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45978.267668055552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45978.267668055552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45978.267668055552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45978.267668055552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45978.267668055552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45978.267668055552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45978.267668055552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45978.267668055552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45978.267668055552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45978.267668055552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45978.267668055552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45978.267668055552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45978.267668055552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45978.267668055552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45978.267668055552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45978.267668055552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45978.267668055552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45978.267668055552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45978.267668055552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45978.267668055552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45978.267668055552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45978.267668055552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45978.267668055552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45978.267668055552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45978.267668055552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45978.267668055552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45978.267668055552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45978.267668055552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45978.267668055552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45978.267668055552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45978.267668055552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45978.267668055552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45978.267668055552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45978.267668055552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45978.267668055552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45978.267668055552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45978.267668055552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45978.267668055552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45978.267668055552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45978.267668055552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45978.267668055552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45978.267668055552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45978.267668055552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45978.267668055552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45978.267668055552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45978.267668055552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45978.267668055552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45978.267668055552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45978.267668055552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45978.267668055552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45978.267668055552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45978.267668055552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45978.267668055552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45978.267668055552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45978.267668055552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45978.267668055552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45978.267668055552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45978.267668055552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45978.267668055552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45978.267668055552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45978.267668055552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45978.267668055552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45978.267668055552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45978.267668055552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45978.267668055552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45978.267668055552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45978.267668055552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45978.267668055552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45978.267668055552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45978.267668055552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45978.267668055552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45978.267668055552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45978.267668055552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45978.267668055552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45978.267668055552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45978.267668055552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45978.267668055552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45978.267668055552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45978.267668055552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45978.267668055552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45978.267668055552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45978.267668055552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45978.267668055552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45978.267668055552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45978.267668055552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45978.267668055552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45978.267668055552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45978.267668055552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45978.267668055552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45978.267668055552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45978.267668055552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45978.267668055552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45978.267668055552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45978.267668055552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45978.267668055552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45978.267668055552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45978.267668055552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45978.267668055552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45978.267668055552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45978.267668055552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45978.267668055552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45978.267668055552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45978.267668055552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45978.267668055552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45978.267668055552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45978.267668055552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45978.267668055552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45978.267668055552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45978.267668055552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45978.267668055552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45978.267668055552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45978.267668055552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45978.267668055552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45978.267668055552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45978.267668055552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45978.267668055552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45978.267668055552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45978.267668055552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45978.267668055552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45978.267668055552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45978.267668055552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45978.267668055552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45978.267668055552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45978.267668055552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45978.267668055552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45978.267668055552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45978.267668055552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45978.267668055552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45978.267668055552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45978.267668055552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45978.267668055552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45978.267668055552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45978.267668055552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45978.267668055552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45978.267668055552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45978.267668055552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45978.267668055552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45978.267668055552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45978.267668055552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45978.267668055552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45978.267668055552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45978.267668055552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45978.267668055552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45978.267668055552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45978.267668055552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45978.267668055552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45978.267668055552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45978.267668055552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45978.267668055552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45978.267668055552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45978.267668055552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45978.267668055552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45978.267668055552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45978.267668055552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45978.267668055552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45978.267668055552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45978.267668055552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45978.267668055552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45978.267668055552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45978.267668055552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45978.267668055552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45978.267668055552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45978.267668055552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45978.267668055552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45978.267668055552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45978.267668055552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45978.267668055552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45978.267668055552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45978.267668055552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45978.267668055552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45978.267668055552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45978.267668055552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45978.267668055552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45978.267668055552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45978.267668055552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45978.267668055552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45978.267668055552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45978.267668055552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45978.267668055552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45978.267668055552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45978.267668055552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45978.267668055552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45978.267668055552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45978.267668055552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45978.267668055552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45978.267668055552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45978.267668055552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45978.267668055552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45978.267668055552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45978.267668055552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45978.267668055552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45978.267668055552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45978.267668055552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45978.267668055552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45978.267668055552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45978.267668055552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45978.267668055552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45978.267668055552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45978.267668055552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45978.267668055552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45978.267668055552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45978.267668055552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45978.267668055552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45978.267668055552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45978.267668055552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45978.267668055552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45978.267668055552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45978.267668055552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45978.267668055552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45978.267668055552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45978.267668055552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45978.267668055552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45978.267668055552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45978.267668055552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45978.267668055552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45978.267668055552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45978.267668055552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45978.267668055552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45978.267668055552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45978.267668055552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45978.267668055552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45978.267668055552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274.78695046295616</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94"/>
      <c r="D3" s="92"/>
      <c r="E3" s="95"/>
      <c r="F3" s="96"/>
      <c r="G3" s="97">
        <f ca="1">IFERROR(NOW()-F3,"")</f>
        <v>45978.267668055552</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45978.267668055552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45978.267668055552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45978.267668055552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45978.267668055552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45978.267668055552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45978.267668055552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45978.267668055552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45978.267668055552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45978.267668055552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45978.267668055552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45978.267668055552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45978.267668055552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45978.267668055552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45978.267668055552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45978.267668055552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45978.267668055552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45978.267668055552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45978.267668055552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45978.267668055552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45978.267668055552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45978.267668055552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45978.267668055552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45978.267668055552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45978.267668055552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45978.267668055552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45978.267668055552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45978.267668055552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45978.267668055552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45978.267668055552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45978.267668055552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45978.267668055552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45978.267668055552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45978.267668055552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45978.267668055552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45978.267668055552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45978.267668055552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45978.267668055552</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K6" sqref="K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86.435607870364038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09">
        <f t="shared" ref="G3" ca="1" si="0">IFERROR(NOW()-F3,"")</f>
        <v>52.078790740735712</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39102</v>
      </c>
      <c r="F4" s="111">
        <v>45948.661111111112</v>
      </c>
      <c r="G4" s="112">
        <f t="shared" ref="G4" ca="1" si="1">IFERROR(NOW()-F4,"")</f>
        <v>29.606556944439944</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1" ca="1" si="2">IFERROR(NOW()-F5,"")</f>
        <v>0.75286481481452938</v>
      </c>
      <c r="H5" s="139">
        <v>45977.468807870369</v>
      </c>
      <c r="I5" s="110" t="str">
        <f>IFERROR(VLOOKUP(D5,DB!A:F,6,0),"")</f>
        <v>SCECO</v>
      </c>
      <c r="J5" s="110" t="str">
        <f>IFERROR(VLOOKUP(D5,DB!A:G,7,0),"")</f>
        <v>Weak</v>
      </c>
      <c r="K5" s="110" t="s">
        <v>39120</v>
      </c>
      <c r="L5" s="110" t="str">
        <f>IFERROR(VLOOKUP(D5,DB!A:I,9,0),"")</f>
        <v>Latis</v>
      </c>
    </row>
    <row r="6" spans="1:13">
      <c r="A6" s="110" t="s">
        <v>39121</v>
      </c>
      <c r="B6" s="110" t="str">
        <f>IFERROR(VLOOKUP(D6,DB!A:K,11,0),"")</f>
        <v>R5</v>
      </c>
      <c r="C6" s="110">
        <v>1</v>
      </c>
      <c r="D6" s="110" t="s">
        <v>32330</v>
      </c>
      <c r="E6" s="110" t="s">
        <v>39021</v>
      </c>
      <c r="F6" s="139">
        <v>45978.245706018519</v>
      </c>
      <c r="G6" s="112">
        <f t="shared" ca="1" si="2"/>
        <v>2.1962037033517845E-2</v>
      </c>
      <c r="H6" s="139">
        <v>45978.239710648151</v>
      </c>
      <c r="I6" s="110" t="str">
        <f>IFERROR(VLOOKUP(D6,DB!A:F,6,0),"")</f>
        <v>SCECO</v>
      </c>
      <c r="J6" s="110" t="str">
        <f>IFERROR(VLOOKUP(D6,DB!A:G,7,0),"")</f>
        <v>Dead</v>
      </c>
      <c r="K6" s="110" t="s">
        <v>39122</v>
      </c>
      <c r="L6" s="110" t="str">
        <f>IFERROR(VLOOKUP(D6,DB!A:I,9,0),"")</f>
        <v>Latis</v>
      </c>
    </row>
    <row r="7" spans="1:13">
      <c r="A7" s="110"/>
      <c r="B7" s="110" t="str">
        <f>IFERROR(VLOOKUP(D7,DB!A:K,11,0),"")</f>
        <v/>
      </c>
      <c r="C7" s="110"/>
      <c r="D7"/>
      <c r="E7" s="110"/>
      <c r="F7" s="110"/>
      <c r="G7" s="112">
        <f t="shared" ca="1" si="2"/>
        <v>45978.267668055552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45978.267668055552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45978.267668055552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45978.267668055552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45978.267668055552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45978.267668055552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45978.267668055552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45978.267668055552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45978.267668055552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45978.267668055552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45978.267668055552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45978.267668055552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45978.267668055552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45978.267668055552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45978.267668055552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45978.267668055552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45978.267668055552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45978.267668055552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45978.267668055552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45978.267668055552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45978.267668055552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45978.267668055552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45978.267668055552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45978.267668055552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45978.267668055552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45978.267668055552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45978.267668055552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45978.267668055552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45978.267668055552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45978.267668055552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45978.267668055552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45978.267668055552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45978.267668055552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45978.267668055552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45978.267668055552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45978.267668055552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45978.267668055552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45978.267668055552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45978.267668055552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45978.267668055552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45978.267668055552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45978.267668055552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45978.267668055552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45978.267668055552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45978.267668055552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45978.267668055552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45978.267668055552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45978.267668055552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45978.267668055552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45978.267668055552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45978.267668055552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45978.267668055552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45978.267668055552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45978.267668055552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45978.267668055552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45978.267668055552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45978.267668055552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45978.267668055552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45978.267668055552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45978.267668055552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45978.267668055552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45978.267668055552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45978.267668055552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45978.267668055552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45978.267668055552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45978.267668055552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45978.267668055552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45978.267668055552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45978.267668055552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45978.267668055552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45978.267668055552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45978.267668055552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45978.267668055552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45978.267668055552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45978.267668055552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45978.267668055552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45978.267668055552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45978.267668055552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45978.267668055552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45978.267668055552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45978.267668055552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45978.267668055552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45978.267668055552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45978.267668055552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45978.267668055552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45978.267668055552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45978.267668055552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45978.267668055552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45978.267668055552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45978.267668055552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45978.267668055552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45978.267668055552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45978.267668055552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45978.267668055552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45978.267668055552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45978.267668055552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45978.267668055552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45978.267668055552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45978.267668055552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45978.267668055552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45978.267668055552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45978.267668055552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45978.267668055552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45978.267668055552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45978.267668055552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45978.267668055552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45978.267668055552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45978.267668055552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45978.267668055552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45978.267668055552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45978.267668055552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45978.267668055552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45978.267668055552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45978.267668055552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45978.267668055552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45978.267668055552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45978.267668055552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45978.267668055552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45978.267668055552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45978.267668055552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45978.267668055552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45978.267668055552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45978.267668055552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45978.267668055552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45978.267668055552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45978.267668055552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45978.267668055552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45978.267668055552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45978.267668055552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45978.267668055552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45978.267668055552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45978.267668055552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45978.267668055552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45978.267668055552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45978.267668055552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45978.267668055552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45978.267668055552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45978.267668055552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45978.267668055552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45978.267668055552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45978.267668055552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45978.267668055552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45978.267668055552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45978.267668055552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45978.267668055552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45978.267668055552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45978.267668055552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45978.267668055552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45978.267668055552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45978.267668055552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45978.267668055552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45978.267668055552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45978.267668055552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45978.267668055552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45978.267668055552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45978.267668055552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45978.267668055552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45978.267668055552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45978.267668055552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45978.267668055552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45978.267668055552</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45978.267668055552</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5"/>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39123</v>
      </c>
      <c r="B2" s="122" t="str">
        <f>IFERROR(VLOOKUP(D2,DB!A:K,11,0),"")</f>
        <v>R6</v>
      </c>
      <c r="C2" s="123">
        <v>1</v>
      </c>
      <c r="D2" s="122" t="s">
        <v>37249</v>
      </c>
      <c r="E2" s="110" t="s">
        <v>39021</v>
      </c>
      <c r="F2" s="124">
        <v>45977.825532407405</v>
      </c>
      <c r="G2" s="105">
        <f t="shared" ref="G2:G61" ca="1" si="0">IFERROR(NOW()-F2,"-")</f>
        <v>0.44213564814708661</v>
      </c>
      <c r="H2" s="124">
        <v>45977.819791666669</v>
      </c>
      <c r="I2" s="122" t="str">
        <f>IFERROR(VLOOKUP(D2,DB!A:F,6,0),"")</f>
        <v>Generator-SG</v>
      </c>
      <c r="J2" s="122" t="str">
        <f>IFERROR(VLOOKUP(D2,DB!A:G,7,0),"")</f>
        <v>Vandalized</v>
      </c>
      <c r="K2" s="125" t="s">
        <v>39124</v>
      </c>
      <c r="L2" s="126" t="str">
        <f>IFERROR(VLOOKUP(D2,DB!A:I,9,0),"")</f>
        <v>Latis</v>
      </c>
    </row>
    <row r="3" spans="1:16382" ht="31.5" customHeight="1">
      <c r="A3" s="121" t="s">
        <v>39125</v>
      </c>
      <c r="B3" s="122" t="str">
        <f>IFERROR(VLOOKUP(D3,DB!A:K,11,0),"")</f>
        <v>R6</v>
      </c>
      <c r="C3" s="123">
        <v>1</v>
      </c>
      <c r="D3" s="122" t="s">
        <v>30938</v>
      </c>
      <c r="E3" s="110" t="s">
        <v>39021</v>
      </c>
      <c r="F3" s="124">
        <v>45977.926087962966</v>
      </c>
      <c r="G3" s="105">
        <f t="shared" ca="1" si="0"/>
        <v>0.34158009258680977</v>
      </c>
      <c r="H3" s="124">
        <v>45978.034363425926</v>
      </c>
      <c r="I3" s="122" t="str">
        <f>IFERROR(VLOOKUP(D3,DB!A:F,6,0),"")</f>
        <v>SCECO</v>
      </c>
      <c r="J3" s="122" t="str">
        <f>IFERROR(VLOOKUP(D3,DB!A:G,7,0),"")</f>
        <v>Dead</v>
      </c>
      <c r="K3" s="125" t="s">
        <v>39126</v>
      </c>
      <c r="L3" s="126" t="str">
        <f>IFERROR(VLOOKUP(D3,DB!A:I,9,0),"")</f>
        <v>Latis</v>
      </c>
    </row>
    <row r="4" spans="1:16382" ht="31.5" customHeight="1">
      <c r="A4" s="121" t="s">
        <v>39127</v>
      </c>
      <c r="B4" s="122" t="str">
        <f>IFERROR(VLOOKUP(D4,DB!A:K,11,0),"")</f>
        <v>R6</v>
      </c>
      <c r="C4" s="123">
        <v>1</v>
      </c>
      <c r="D4" s="122" t="s">
        <v>29382</v>
      </c>
      <c r="E4" s="110" t="s">
        <v>39021</v>
      </c>
      <c r="F4" s="141">
        <v>45978.245659722219</v>
      </c>
      <c r="G4" s="105">
        <f t="shared" ca="1" si="0"/>
        <v>2.2008333333360497E-2</v>
      </c>
      <c r="H4" s="124">
        <v>45978.239814814813</v>
      </c>
      <c r="I4" s="122" t="str">
        <f>IFERROR(VLOOKUP(D4,DB!A:F,6,0),"")</f>
        <v>SCECO</v>
      </c>
      <c r="J4" s="122" t="str">
        <f>IFERROR(VLOOKUP(D4,DB!A:G,7,0),"")</f>
        <v>Dead</v>
      </c>
      <c r="K4" s="125" t="s">
        <v>39128</v>
      </c>
      <c r="L4" s="126" t="str">
        <f>IFERROR(VLOOKUP(D4,DB!A:I,9,0),"")</f>
        <v>Latis</v>
      </c>
    </row>
    <row r="5" spans="1:16382" ht="31.5" customHeight="1">
      <c r="A5" s="121"/>
      <c r="B5" s="122" t="str">
        <f>IFERROR(VLOOKUP(D5,DB!A:K,11,0),"")</f>
        <v/>
      </c>
      <c r="C5" s="123"/>
      <c r="D5" s="122"/>
      <c r="E5" s="110"/>
      <c r="F5" s="124"/>
      <c r="G5" s="105">
        <f t="shared" ca="1" si="0"/>
        <v>45978.267668055552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45978.267668055552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45978.267668055552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45978.267668055552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45978.267668055552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45978.267668055552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45978.267668055552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45978.267668055552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45978.267668055552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45978.267668055552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45978.267668055552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45978.267668055552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45978.267668055552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45978.267668055552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45978.267668055552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45978.267668055552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45978.267668055552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45978.267668055552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45978.267668055552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45978.267668055552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45978.267668055552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45978.267668055552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45978.267668055552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45978.267668055552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45978.267668055552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45978.267668055552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45978.267668055552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45978.267668055552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45978.267668055552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45978.267668055552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45978.267668055552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45978.267668055552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45978.267668055552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45978.267668055552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45978.267668055552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45978.267668055552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45978.267668055552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45978.267668055552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45978.267668055552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45978.267668055552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45978.267668055552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45978.267668055552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45978.267668055552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45978.267668055552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45978.267668055552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45978.267668055552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45978.267668055552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45978.267668055552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45978.267668055552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45978.267668055552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45978.267668055552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45978.267668055552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45978.267668055552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45978.267668055552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45978.267668055552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45978.267668055552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45978.267668055552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ref="G62:G95" ca="1" si="1">IFERROR(NOW()-F62,"-")</f>
        <v>45978.267668055552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45978.267668055552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45978.267668055552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45978.267668055552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45978.267668055552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45978.267668055552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45978.267668055552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45978.267668055552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45978.267668055552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45978.267668055552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45978.267668055552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45978.267668055552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45978.267668055552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45978.267668055552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45978.267668055552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45978.267668055552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45978.267668055552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45978.267668055552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45978.267668055552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45978.267668055552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45978.267668055552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45978.267668055552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45978.267668055552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45978.267668055552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45978.267668055552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45978.267668055552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45978.267668055552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45978.267668055552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45978.267668055552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45978.267668055552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45978.267668055552</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45978.267668055552</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45978.267668055552</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45978.267668055552</v>
      </c>
      <c r="H95" s="124"/>
      <c r="I95" s="122" t="str">
        <f>IFERROR(VLOOKUP(D95,DB!A:F,6,0),"")</f>
        <v/>
      </c>
      <c r="J95" s="122" t="str">
        <f>IFERROR(VLOOKUP(D95,DB!A:G,7,0),"")</f>
        <v/>
      </c>
      <c r="K95" s="125"/>
      <c r="L95" s="126" t="str">
        <f>IFERROR(VLOOKUP(D95,DB!A:I,9,0),"")</f>
        <v/>
      </c>
    </row>
  </sheetData>
  <dataValidations count="2">
    <dataValidation allowBlank="1" showInputMessage="1" showErrorMessage="1" sqref="E1" xr:uid="{9E1BC488-8814-4F8A-8DBE-742B3278AB71}"/>
    <dataValidation type="list" allowBlank="1" showInputMessage="1" showErrorMessage="1" sqref="E2:E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2025-11-17T03:26:18Z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