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045" documentId="13_ncr:1_{F6CB121F-512D-4AA6-A0C1-0FB36C537598}" xr6:coauthVersionLast="47" xr6:coauthVersionMax="47" xr10:uidLastSave="{0BEB0632-7A7C-4BE6-BEA4-6C9006159888}"/>
  <bookViews>
    <workbookView xWindow="-109" yWindow="-109" windowWidth="26301" windowHeight="14169" firstSheet="5"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 i="6" l="1"/>
  <c r="G2" i="6"/>
  <c r="I2" i="6"/>
  <c r="J2" i="6"/>
  <c r="L2" i="6"/>
  <c r="B4" i="1"/>
  <c r="B5" i="1"/>
  <c r="B6" i="1"/>
  <c r="B7" i="1"/>
  <c r="B8" i="1"/>
  <c r="B9" i="1"/>
  <c r="B10" i="1"/>
  <c r="B11" i="1"/>
  <c r="B12" i="1"/>
  <c r="B13" i="1"/>
  <c r="B14" i="1"/>
  <c r="B15" i="1"/>
  <c r="B16" i="1"/>
  <c r="B17" i="1"/>
  <c r="B18" i="1"/>
  <c r="B19" i="1"/>
  <c r="B20" i="1"/>
  <c r="B21" i="1"/>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213" i="2"/>
  <c r="G213" i="2"/>
  <c r="I213" i="2"/>
  <c r="J213" i="2"/>
  <c r="L213" i="2"/>
  <c r="B214" i="2"/>
  <c r="G214" i="2"/>
  <c r="I214" i="2"/>
  <c r="J214" i="2"/>
  <c r="L214" i="2"/>
  <c r="B215" i="2"/>
  <c r="G215" i="2"/>
  <c r="I215" i="2"/>
  <c r="J215" i="2"/>
  <c r="L215" i="2"/>
  <c r="B216" i="2"/>
  <c r="G216" i="2"/>
  <c r="I216" i="2"/>
  <c r="J216" i="2"/>
  <c r="L216"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3" i="4"/>
  <c r="I3" i="4"/>
  <c r="J3" i="4"/>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<sst xmlns="http://schemas.openxmlformats.org/spreadsheetml/2006/main" count="179023" uniqueCount="39104">
  <si>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</si>
  <si>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</si>
  <si>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</si>
  <si>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</si>
  <si>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</si>
  <si>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</si>
  <si>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</si>
  <si>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</si>
  <si>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</si>
  <si>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</si>
  <si>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</si>
  <si>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</si>
  <si>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</si>
  <si>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</si>
  <si>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</si>
  <si>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</si>
  <si>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</si>
  <si>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</si>
  <si>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</si>
  <si>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</si>
  <si>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</si>
  <si>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</si>
  <si>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</si>
  <si>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</si>
  <si>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</si>
  <si>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</si>
  <si>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</si>
  <si>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</si>
  <si>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</si>
  <si>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</si>
  <si>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</si>
  <si>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</si>
  <si>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</si>
  <si>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</si>
  <si>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</si>
  <si>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</si>
  <si>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</si>
  <si>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</si>
  <si>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</si>
  <si>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</si>
  <si>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</si>
  <si>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</si>
  <si>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</si>
  <si>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</si>
  <si>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</si>
  <si>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</si>
  <si>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</si>
  <si>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</si>
  <si>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</si>
  <si>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</si>
  <si>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</si>
  <si>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</si>
  <si>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</si>
  <si>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</si>
  <si>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</si>
  <si>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</si>
  <si>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</si>
  <si>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</si>
  <si>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</si>
  <si>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</si>
  <si>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</si>
  <si>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</si>
  <si>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</si>
  <si>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</si>
  <si>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</si>
  <si>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</si>
  <si>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</si>
  <si>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</si>
  <si>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</si>
  <si>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</si>
  <si>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</si>
  <si>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</si>
  <si>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</si>
  <si>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</si>
  <si>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</si>
  <si>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</si>
  <si>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</si>
  <si>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</si>
  <si>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</si>
  <si>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</si>
  <si>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</si>
  <si>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</si>
  <si>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</si>
  <si>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</si>
  <si>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</si>
  <si>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</si>
  <si>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</si>
  <si>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</si>
  <si>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</si>
  <si>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</si>
  <si>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</si>
  <si>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</si>
  <si>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</si>
  <si>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</si>
  <si>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</si>
  <si>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</si>
  <si>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</si>
  <si>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</si>
  <si>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</si>
  <si>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</si>
  <si>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</si>
  <si>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</si>
  <si>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</si>
  <si>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</si>
  <si>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</si>
  <si>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</si>
  <si>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</si>
  <si>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</si>
  <si>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</si>
  <si>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</si>
  <si>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</si>
  <si>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</si>
  <si>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</si>
  <si>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</si>
  <si>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</si>
  <si>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</si>
  <si>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</si>
  <si>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</si>
  <si>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</si>
  <si>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</si>
  <si>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</si>
  <si>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</si>
  <si>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</si>
  <si>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</si>
  <si>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</si>
  <si>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</si>
  <si>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</si>
  <si>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</si>
  <si>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</si>
  <si>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</si>
  <si>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</si>
  <si>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</si>
  <si>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</si>
  <si>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</si>
  <si>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</si>
  <si>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</si>
  <si>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</si>
  <si>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</si>
  <si>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</si>
  <si>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</si>
  <si>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</si>
  <si>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</si>
  <si>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</si>
  <si>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</si>
  <si>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</si>
  <si>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</si>
  <si>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</si>
  <si>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</si>
  <si>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</si>
  <si>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</si>
  <si>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</si>
  <si>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</si>
  <si>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</si>
  <si>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</si>
  <si>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</si>
  <si>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</si>
  <si>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</si>
  <si>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</si>
  <si>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</si>
  <si>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</si>
  <si>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</si>
  <si>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</si>
  <si>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</si>
  <si>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</si>
  <si>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</si>
  <si>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</si>
  <si>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</si>
  <si>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</si>
  <si>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</si>
  <si>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</si>
  <si>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</si>
  <si>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</si>
  <si>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</si>
  <si>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</si>
  <si>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</si>
  <si>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</si>
  <si>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</si>
  <si>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</si>
  <si>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</si>
  <si>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</si>
  <si>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</si>
  <si>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</si>
  <si>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</si>
  <si>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</si>
  <si>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</si>
  <si>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</si>
  <si>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</si>
  <si>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</si>
  <si>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</si>
  <si>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</si>
  <si>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</si>
  <si>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</si>
  <si>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</si>
  <si>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</si>
  <si>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</si>
  <si>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</si>
  <si>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</si>
  <si>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</si>
  <si>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</si>
  <si>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</si>
  <si>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</si>
  <si>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</si>
  <si>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</si>
  <si>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</si>
  <si>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</si>
  <si>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</si>
  <si>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</si>
  <si>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</si>
  <si>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</si>
  <si>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</si>
  <si>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</si>
  <si>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</si>
  <si>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</si>
  <si>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</si>
  <si>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</si>
  <si>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</si>
  <si>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</si>
  <si>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</si>
  <si>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</si>
  <si>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</si>
  <si>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</si>
  <si>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</si>
  <si>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</si>
  <si>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</si>
  <si>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</si>
  <si>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</si>
  <si>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</si>
  <si>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</si>
  <si>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</si>
  <si>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</si>
  <si>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</si>
  <si>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</si>
  <si>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</si>
  <si>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</si>
  <si>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</si>
  <si>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</si>
  <si>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</si>
  <si>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</si>
  <si>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</si>
  <si>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</si>
  <si>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</si>
  <si>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</si>
  <si>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</si>
  <si>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</si>
  <si>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</si>
  <si>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</si>
  <si>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</si>
  <si>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</si>
  <si>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</si>
  <si>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</si>
  <si>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</si>
  <si>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</si>
  <si>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</si>
  <si>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</si>
  <si>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</si>
  <si>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</si>
  <si>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</si>
  <si>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</si>
  <si>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</si>
  <si>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</si>
  <si>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</si>
  <si>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</si>
  <si>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</si>
  <si>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</si>
  <si>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</si>
  <si>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</si>
  <si>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</si>
  <si>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</si>
  <si>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</si>
  <si>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</si>
  <si>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</si>
  <si>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</si>
  <si>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</si>
  <si>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</si>
  <si>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</si>
  <si>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</si>
  <si>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</si>
  <si>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</si>
  <si>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</si>
  <si>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</si>
  <si>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</si>
  <si>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</si>
  <si>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</si>
  <si>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</si>
  <si>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</si>
  <si>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</si>
  <si>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</si>
  <si>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</si>
  <si>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</si>
  <si>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</si>
  <si>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</si>
  <si>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</si>
  <si>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</si>
  <si>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</si>
  <si>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</si>
  <si>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</si>
  <si>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</si>
  <si>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</si>
  <si>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</si>
  <si>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</si>
  <si>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</si>
  <si>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</si>
  <si>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</si>
  <si>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</si>
  <si>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</si>
  <si>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</si>
  <si>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</si>
  <si>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</si>
  <si>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</si>
  <si>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</si>
  <si>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</si>
  <si>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</si>
  <si>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</si>
  <si>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</si>
  <si>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</si>
  <si>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</si>
  <si>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</si>
  <si>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</si>
  <si>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</si>
  <si>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</si>
  <si>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</si>
  <si>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</si>
  <si>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</si>
  <si>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</si>
  <si>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</si>
  <si>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</si>
  <si>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</si>
  <si>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</si>
  <si>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</si>
  <si>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</si>
  <si>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</si>
  <si>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</si>
  <si>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</si>
  <si>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</si>
  <si>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</si>
  <si>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</si>
  <si>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</si>
  <si>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</si>
  <si>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</si>
  <si>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</si>
  <si>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</si>
  <si>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</si>
  <si>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</si>
  <si>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</si>
  <si>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</si>
  <si>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</si>
  <si>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</si>
  <si>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</si>
  <si>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</si>
  <si>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</si>
  <si>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</si>
  <si>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</si>
  <si>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</si>
  <si>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</si>
  <si>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</si>
  <si>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</si>
  <si>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</si>
  <si>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</si>
  <si>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</si>
  <si>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</si>
  <si>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</si>
  <si>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</si>
  <si>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</si>
  <si>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</si>
  <si>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</si>
  <si>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</si>
  <si>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</si>
  <si>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</si>
  <si>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</si>
  <si>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</si>
  <si>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</si>
  <si>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</si>
  <si>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</si>
  <si>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</si>
  <si>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</si>
  <si>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</si>
  <si>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</si>
  <si>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</si>
  <si>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</si>
  <si>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</si>
  <si>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</si>
  <si>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</si>
  <si>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</si>
  <si>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</si>
  <si>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</si>
  <si>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</si>
  <si>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</si>
  <si>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</si>
  <si>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</si>
  <si>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</si>
  <si>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</si>
  <si>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</si>
  <si>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</si>
  <si>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</si>
  <si>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</si>
  <si>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</si>
  <si>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</si>
  <si>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</si>
  <si>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</si>
  <si>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</si>
  <si>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</si>
  <si>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</si>
  <si>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</si>
  <si>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</si>
  <si>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</si>
  <si>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</si>
  <si>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</si>
  <si>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</si>
  <si>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</si>
  <si>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</si>
  <si>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</si>
  <si>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</si>
  <si>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</si>
  <si>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</si>
  <si>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</si>
  <si>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</si>
  <si>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</si>
  <si>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</si>
  <si>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</si>
  <si>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</si>
  <si>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</si>
  <si>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</si>
  <si>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</si>
  <si>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</si>
  <si>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</si>
  <si>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</si>
  <si>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</si>
  <si>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</si>
  <si>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</si>
  <si>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</si>
  <si>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</si>
  <si>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</si>
  <si>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</si>
  <si>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</si>
  <si>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</si>
  <si>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</si>
  <si>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</si>
  <si>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</si>
  <si>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</si>
  <si>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</si>
  <si>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</si>
  <si>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</si>
  <si>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</si>
  <si>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</si>
  <si>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</si>
  <si>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</si>
  <si>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</si>
  <si>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</si>
  <si>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</si>
  <si>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</si>
  <si>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</si>
  <si>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</si>
  <si>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</si>
  <si>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</si>
  <si>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</si>
  <si>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</si>
  <si>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</si>
  <si>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</si>
  <si>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</si>
  <si>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</si>
  <si>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</si>
  <si>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</si>
  <si>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</si>
  <si>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</si>
  <si>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</si>
  <si>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</si>
  <si>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</si>
  <si>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</si>
  <si>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</si>
  <si>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</si>
  <si>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</si>
  <si>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</si>
  <si>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</si>
  <si>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</si>
  <si>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</si>
  <si>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</si>
  <si>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</si>
  <si>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</si>
  <si>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</si>
  <si>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</si>
  <si>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</si>
  <si>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</si>
  <si>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</si>
  <si>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</si>
  <si>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</si>
  <si>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</si>
  <si>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</si>
  <si>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</si>
  <si>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</si>
  <si>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</si>
  <si>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</si>
  <si>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</si>
  <si>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</si>
  <si>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</si>
  <si>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</si>
  <si>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</si>
  <si>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</si>
  <si>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</si>
  <si>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</si>
  <si>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</si>
  <si>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</si>
  <si>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</si>
  <si>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</si>
  <si>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</si>
  <si>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</si>
  <si>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</si>
  <si>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</si>
  <si>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</si>
  <si>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</si>
  <si>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</si>
  <si>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</si>
  <si>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</si>
  <si>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</si>
  <si>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</si>
  <si>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</si>
  <si>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</si>
  <si>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</si>
  <si>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</si>
  <si>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</si>
  <si>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</si>
  <si>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</si>
  <si>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</si>
  <si>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</si>
  <si>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</si>
  <si>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</si>
  <si>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</si>
  <si>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</si>
  <si>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</si>
  <si>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</si>
  <si>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</si>
  <si>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</si>
  <si>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</si>
  <si>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</si>
  <si>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</si>
  <si>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</si>
  <si>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</si>
  <si>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</si>
  <si>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</si>
  <si>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</si>
  <si>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</si>
  <si>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</si>
  <si>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</si>
  <si>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</si>
  <si>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</si>
  <si>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</si>
  <si>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</si>
  <si>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</si>
  <si>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</si>
  <si>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</si>
  <si>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</si>
  <si>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</si>
  <si>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</si>
  <si>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</si>
  <si>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</si>
  <si>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</si>
  <si>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</si>
  <si>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</si>
  <si>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</si>
  <si>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</si>
  <si>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</si>
  <si>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</si>
  <si>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</si>
  <si>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</si>
  <si>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</si>
  <si>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</si>
  <si>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</si>
  <si>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</si>
  <si>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</si>
  <si>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</si>
  <si>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</si>
  <si>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</si>
  <si>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</si>
  <si>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</si>
  <si>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</si>
  <si>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</si>
  <si>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</si>
  <si>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</si>
  <si>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</si>
  <si>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</si>
  <si>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</si>
  <si>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</si>
  <si>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</si>
  <si>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</si>
  <si>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</si>
  <si>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</si>
  <si>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</si>
  <si>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</si>
  <si>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</si>
  <si>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</si>
  <si>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</si>
  <si>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</si>
  <si>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</si>
  <si>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</si>
  <si>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</si>
  <si>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</si>
  <si>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</si>
  <si>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</si>
  <si>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</si>
  <si>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</si>
  <si>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</si>
  <si>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</si>
  <si>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</si>
  <si>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</si>
  <si>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</si>
  <si>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</si>
  <si>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</si>
  <si>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</si>
  <si>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</si>
  <si>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</si>
  <si>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</si>
  <si>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</si>
  <si>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</si>
  <si>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</si>
  <si>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</si>
  <si>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</si>
  <si>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</si>
  <si>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</si>
  <si>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</si>
  <si>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</si>
  <si>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</si>
  <si>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</si>
  <si>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</si>
  <si>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</si>
  <si>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</si>
  <si>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</si>
  <si>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</si>
  <si>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</si>
  <si>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</si>
  <si>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</si>
  <si>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</si>
  <si>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</si>
  <si>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</si>
  <si>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</si>
  <si>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</si>
  <si>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</si>
  <si>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</si>
  <si>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</si>
  <si>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</si>
  <si>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</si>
  <si>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</si>
  <si>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</si>
  <si>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</si>
  <si>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</si>
  <si>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</si>
  <si>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</si>
  <si>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</si>
  <si>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</si>
  <si>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</si>
  <si>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</si>
  <si>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</si>
  <si>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</si>
  <si>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</si>
  <si>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</si>
  <si>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</si>
  <si>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</si>
  <si>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</si>
  <si>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</si>
  <si>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</si>
  <si>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</si>
  <si>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</si>
  <si>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</si>
  <si>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</si>
  <si>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</si>
  <si>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</si>
  <si>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</si>
  <si>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</si>
  <si>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</si>
  <si>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</si>
  <si>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</si>
  <si>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</si>
  <si>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</si>
  <si>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</si>
  <si>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</si>
  <si>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</si>
  <si>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</si>
  <si>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</si>
  <si>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</si>
  <si>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</si>
  <si>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</si>
  <si>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</si>
  <si>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</si>
  <si>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</si>
  <si>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</si>
  <si>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</si>
  <si>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</si>
  <si>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</si>
  <si>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</si>
  <si>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</si>
  <si>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</si>
  <si>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</si>
  <si>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</si>
  <si>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</si>
  <si>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</si>
  <si>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</si>
  <si>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</si>
  <si>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</si>
  <si>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</si>
  <si>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</si>
  <si>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</si>
  <si>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</si>
  <si>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</si>
  <si>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</si>
  <si>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</si>
  <si>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</si>
  <si>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</si>
  <si>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</si>
  <si>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</si>
  <si>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</si>
  <si>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</si>
  <si>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</si>
  <si>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</si>
  <si>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</si>
  <si>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</si>
  <si>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</si>
  <si>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</si>
  <si>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</si>
  <si>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</si>
  <si>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</si>
  <si>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</si>
  <si>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</si>
  <si>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</si>
  <si>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</si>
  <si>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</si>
  <si>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</si>
  <si>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</si>
  <si>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</si>
  <si>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</si>
  <si>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</si>
  <si>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</si>
  <si>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</si>
  <si>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</si>
  <si>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</si>
  <si>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</si>
  <si>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</si>
  <si>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</si>
  <si>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</si>
  <si>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</si>
  <si>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</si>
  <si>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</si>
  <si>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</si>
  <si>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</si>
  <si>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</si>
  <si>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</si>
  <si>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</si>
  <si>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</si>
  <si>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</si>
  <si>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</si>
  <si>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</si>
  <si>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</si>
  <si>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</si>
  <si>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</si>
  <si>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</si>
  <si>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</si>
  <si>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</si>
  <si>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</si>
  <si>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</si>
  <si>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</si>
  <si>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</si>
  <si>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</si>
  <si>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</si>
  <si>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</si>
  <si>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</si>
  <si>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</si>
  <si>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</si>
  <si>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</si>
  <si>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</si>
  <si>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</si>
  <si>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</si>
  <si>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</si>
  <si>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</si>
  <si>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</si>
  <si>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</si>
  <si>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</si>
  <si>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</si>
  <si>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</si>
  <si>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</si>
  <si>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</si>
  <si>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</si>
  <si>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</si>
  <si>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</si>
  <si>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</si>
  <si>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</si>
  <si>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</si>
  <si>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</si>
  <si>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</si>
  <si>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</si>
  <si>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</si>
  <si>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</si>
  <si>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</si>
  <si>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</si>
  <si>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</si>
  <si>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</si>
  <si>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</si>
  <si>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</si>
  <si>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</si>
  <si>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</si>
  <si>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</si>
  <si>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</si>
  <si>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</si>
  <si>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</si>
  <si>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</si>
  <si>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</si>
  <si>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</si>
  <si>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</si>
  <si>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</si>
  <si>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</si>
  <si>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</si>
  <si>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</si>
  <si>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</si>
  <si>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</si>
  <si>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</si>
  <si>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</si>
  <si>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</si>
  <si>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</si>
  <si>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</si>
  <si>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</si>
  <si>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</si>
  <si>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</si>
  <si>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</si>
  <si>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</si>
  <si>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</si>
  <si>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</si>
  <si>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</si>
  <si>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</si>
  <si>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</si>
  <si>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</si>
  <si>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</si>
  <si>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</si>
  <si>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</si>
  <si>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</si>
  <si>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</si>
  <si>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</si>
  <si>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</si>
  <si>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</si>
  <si>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</si>
  <si>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</si>
  <si>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</si>
  <si>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</si>
  <si>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</si>
  <si>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</si>
  <si>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</si>
  <si>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</si>
  <si>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</si>
  <si>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</si>
  <si>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</si>
  <si>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</si>
  <si>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</si>
  <si>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</si>
  <si>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</si>
  <si>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</si>
  <si>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</si>
  <si>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</si>
  <si>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</si>
  <si>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</si>
  <si>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</si>
  <si>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</si>
  <si>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</si>
  <si>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</si>
  <si>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</si>
  <si>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</si>
  <si>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</si>
  <si>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</si>
  <si>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</si>
  <si>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</si>
  <si>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</si>
  <si>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</si>
  <si>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</si>
  <si>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</si>
  <si>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</si>
  <si>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</si>
  <si>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</si>
  <si>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</si>
  <si>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</si>
  <si>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</si>
  <si>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</si>
  <si>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</si>
  <si>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</si>
  <si>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</si>
  <si>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</si>
  <si>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</si>
  <si>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</si>
  <si>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</si>
  <si>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</si>
  <si>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</si>
  <si>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</si>
  <si>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</si>
  <si>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</si>
  <si>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</si>
  <si>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</si>
  <si>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</si>
  <si>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</si>
  <si>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</si>
  <si>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</si>
  <si>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</si>
  <si>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</si>
  <si>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</si>
  <si>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</si>
  <si>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</si>
  <si>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</si>
  <si>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</si>
  <si>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</si>
  <si>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</si>
  <si>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</si>
  <si>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</si>
  <si>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</si>
  <si>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</si>
  <si>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</si>
  <si>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</si>
  <si>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</si>
  <si>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</si>
  <si>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</si>
  <si>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</si>
  <si>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</si>
  <si>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</si>
  <si>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</si>
  <si>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</si>
  <si>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</si>
  <si>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</si>
  <si>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</si>
  <si>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</si>
  <si>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</si>
  <si>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</si>
  <si>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</si>
  <si>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</si>
  <si>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</si>
  <si>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</si>
  <si>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</si>
  <si>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</si>
  <si>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</si>
  <si>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</si>
  <si>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</si>
  <si>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</si>
  <si>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</si>
  <si>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</si>
  <si>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</si>
  <si>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</si>
  <si>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</si>
  <si>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</si>
  <si>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</si>
  <si>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</si>
  <si>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</si>
  <si>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</si>
  <si>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</si>
  <si>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</si>
  <si>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</si>
  <si>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</si>
  <si>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</si>
  <si>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</si>
  <si>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</si>
  <si>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</si>
  <si>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</si>
  <si>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</si>
  <si>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</si>
  <si>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</si>
  <si>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</si>
  <si>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</si>
  <si>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</si>
  <si>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</si>
  <si>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</si>
  <si>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</si>
  <si>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</si>
  <si>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</si>
  <si>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</si>
  <si>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</si>
  <si>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</si>
  <si>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</si>
  <si>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</si>
  <si>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</si>
  <si>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</si>
  <si>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</si>
  <si>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</si>
  <si>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</si>
  <si>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</si>
  <si>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</si>
  <si>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</si>
  <si>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</si>
  <si>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</si>
  <si>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</si>
  <si>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</si>
  <si>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</si>
  <si>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</si>
  <si>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</si>
  <si>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</si>
  <si>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</si>
  <si>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</si>
  <si>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</si>
  <si>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</si>
  <si>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</si>
  <si>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</si>
  <si>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</si>
  <si>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</si>
  <si>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</si>
  <si>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</si>
  <si>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</si>
  <si>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</si>
  <si>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</si>
  <si>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</si>
  <si>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</si>
  <si>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</si>
  <si>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</si>
  <si>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</si>
  <si>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</si>
  <si>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</si>
  <si>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</si>
  <si>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</si>
  <si>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</si>
  <si>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</si>
  <si>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</si>
  <si>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</si>
  <si>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</si>
  <si>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</si>
  <si>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</si>
  <si>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</si>
  <si>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</si>
  <si>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</si>
  <si>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</si>
  <si>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</si>
  <si>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</si>
  <si>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</si>
  <si>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</si>
  <si>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</si>
  <si>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</si>
  <si>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</si>
  <si>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</si>
  <si>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</si>
  <si>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</si>
  <si>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</si>
  <si>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</si>
  <si>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</si>
  <si>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</si>
  <si>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</si>
  <si>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</si>
  <si>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</si>
  <si>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</si>
  <si>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</si>
  <si>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</si>
  <si>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</si>
  <si>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</si>
  <si>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</si>
  <si>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</si>
  <si>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</si>
  <si>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</si>
  <si>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</si>
  <si>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</si>
  <si>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</si>
  <si>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</si>
  <si>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</si>
  <si>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</si>
  <si>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</si>
  <si>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</si>
  <si>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</si>
  <si>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</si>
  <si>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</si>
  <si>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</si>
  <si>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</si>
  <si>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</si>
  <si>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</si>
  <si>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</si>
  <si>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</si>
  <si>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</si>
  <si>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</si>
  <si>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</si>
  <si>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</si>
  <si>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</si>
  <si>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</si>
  <si>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</si>
  <si>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</si>
  <si>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</si>
  <si>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</si>
  <si>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</si>
  <si>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</si>
  <si>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</si>
  <si>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</si>
  <si>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</si>
  <si>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</si>
  <si>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</si>
  <si>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</si>
  <si>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</si>
  <si>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</si>
  <si>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</si>
  <si>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</si>
  <si>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</si>
  <si>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</si>
  <si>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</si>
  <si>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</si>
  <si>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</si>
  <si>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</si>
  <si>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</si>
  <si>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</si>
  <si>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</si>
  <si>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</si>
  <si>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</si>
  <si>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</si>
  <si>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</si>
  <si>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</si>
  <si>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</si>
  <si>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</si>
  <si>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</si>
  <si>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</si>
  <si>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</si>
  <si>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</si>
  <si>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</si>
  <si>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</si>
  <si>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</si>
  <si>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</si>
  <si>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</si>
  <si>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</si>
  <si>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</si>
  <si>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</si>
  <si>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</si>
  <si>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</si>
  <si>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</si>
  <si>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</si>
  <si>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</si>
  <si>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</si>
  <si>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</si>
  <si>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</si>
  <si>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</si>
  <si>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</si>
  <si>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</si>
  <si>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</si>
  <si>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</si>
  <si>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</si>
  <si>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</si>
  <si>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</si>
  <si>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</si>
  <si>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</si>
  <si>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</si>
  <si>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</si>
  <si>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</si>
  <si>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</si>
  <si>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</si>
  <si>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</si>
  <si>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</si>
  <si>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</si>
  <si>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</si>
  <si>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</si>
  <si>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</si>
  <si>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</si>
  <si>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</si>
  <si>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</si>
  <si>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</si>
  <si>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</si>
  <si>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</si>
  <si>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</si>
  <si>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</si>
  <si>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</si>
  <si>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</si>
  <si>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</si>
  <si>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</si>
  <si>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</si>
  <si>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</si>
  <si>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</si>
  <si>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</si>
  <si>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</si>
  <si>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</si>
  <si>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</si>
  <si>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</si>
  <si>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</si>
  <si>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</si>
  <si>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</si>
  <si>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</si>
  <si>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</si>
  <si>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</si>
  <si>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</si>
  <si>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</si>
  <si>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</si>
  <si>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</si>
  <si>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</si>
  <si>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</si>
  <si>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</si>
  <si>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</si>
  <si>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</si>
  <si>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</si>
  <si>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</si>
  <si>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</si>
  <si>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</si>
  <si>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</si>
  <si>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</si>
  <si>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</si>
  <si>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</si>
  <si>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</si>
  <si>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</si>
  <si>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</si>
  <si>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</si>
  <si>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</si>
  <si>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</si>
  <si>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</si>
  <si>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</si>
  <si>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</si>
  <si>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</si>
  <si>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</si>
  <si>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</si>
  <si>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</si>
  <si>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</si>
  <si>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</si>
  <si>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</si>
  <si>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</si>
  <si>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</si>
  <si>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</si>
  <si>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</si>
  <si>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</si>
  <si>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</si>
  <si>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</si>
  <si>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</si>
  <si>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</si>
  <si>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</si>
  <si>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</si>
  <si>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</si>
  <si>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</si>
  <si>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</si>
  <si>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</si>
  <si>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</si>
  <si>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</si>
  <si>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</si>
  <si>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</si>
  <si>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</si>
  <si>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</si>
  <si>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</si>
  <si>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</si>
  <si>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</si>
  <si>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</si>
  <si>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</si>
  <si>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</si>
  <si>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</si>
  <si>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</si>
  <si>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</si>
  <si>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</si>
  <si>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</si>
  <si>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</si>
  <si>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</si>
  <si>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</si>
  <si>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</si>
  <si>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</si>
  <si>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</si>
  <si>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</si>
  <si>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</si>
  <si>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</si>
  <si>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</si>
  <si>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</si>
  <si>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</si>
  <si>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</si>
  <si>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</si>
  <si>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</si>
  <si>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</si>
  <si>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</si>
  <si>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</si>
  <si>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</si>
  <si>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</si>
  <si>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</si>
  <si>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</si>
  <si>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</si>
  <si>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</si>
  <si>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</si>
  <si>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</si>
  <si>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</si>
  <si>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</si>
  <si>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</si>
  <si>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</si>
  <si>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</si>
  <si>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</si>
  <si>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</si>
  <si>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</si>
  <si>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</si>
  <si>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</si>
  <si>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</si>
  <si>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</si>
  <si>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</si>
  <si>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</si>
  <si>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</si>
  <si>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</si>
  <si>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</si>
  <si>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</si>
  <si>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</si>
  <si>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</si>
  <si>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</si>
  <si>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</si>
  <si>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</si>
  <si>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</si>
  <si>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</si>
  <si>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</si>
  <si>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</si>
  <si>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</si>
  <si>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</si>
  <si>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</si>
  <si>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</si>
  <si>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</si>
  <si>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</si>
  <si>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</si>
  <si>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</si>
  <si>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</si>
  <si>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</si>
  <si>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</si>
  <si>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</si>
  <si>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</si>
  <si>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</si>
  <si>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</si>
  <si>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</si>
  <si>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</si>
  <si>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</si>
  <si>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</si>
  <si>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</si>
  <si>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</si>
  <si>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</si>
  <si>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</si>
  <si>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</si>
  <si>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</si>
  <si>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</si>
  <si>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</si>
  <si>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</si>
  <si>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</si>
  <si>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</si>
  <si>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</si>
  <si>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</si>
  <si>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</si>
  <si>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</si>
  <si>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</si>
  <si>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</si>
  <si>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</si>
  <si>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</si>
  <si>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</si>
  <si>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</si>
  <si>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</si>
  <si>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</si>
  <si>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</si>
  <si>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</si>
  <si>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</si>
  <si>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</si>
  <si>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</si>
  <si>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</si>
  <si>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</si>
  <si>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</si>
  <si>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</si>
  <si>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</si>
  <si>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</si>
  <si>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</si>
  <si>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</si>
  <si>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</si>
  <si>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</si>
  <si>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</si>
  <si>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</si>
  <si>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</si>
  <si>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</si>
  <si>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</si>
  <si>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</si>
  <si>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</si>
  <si>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</si>
  <si>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</si>
  <si>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</si>
  <si>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</si>
  <si>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</si>
  <si>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</si>
  <si>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</si>
  <si>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</si>
  <si>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</si>
  <si>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</si>
  <si>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</si>
  <si>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</si>
  <si>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</si>
  <si>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</si>
  <si>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</si>
  <si>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</si>
  <si>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</si>
  <si>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</si>
  <si>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</si>
  <si>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</si>
  <si>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</si>
  <si>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</si>
  <si>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</si>
  <si>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</si>
  <si>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</si>
  <si>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</si>
  <si>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</si>
  <si>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</si>
  <si>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</si>
  <si>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</si>
  <si>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</si>
  <si>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</si>
  <si>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</si>
  <si>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</si>
  <si>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</si>
  <si>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</si>
  <si>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</si>
  <si>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</si>
  <si>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</si>
  <si>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</si>
  <si>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</si>
  <si>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</si>
  <si>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</si>
  <si>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</si>
  <si>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</si>
  <si>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</si>
  <si>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</si>
  <si>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</si>
  <si>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</si>
  <si>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</si>
  <si>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</si>
  <si>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</si>
  <si>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</si>
  <si>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</si>
  <si>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</si>
  <si>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</si>
  <si>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</si>
  <si>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</si>
  <si>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</si>
  <si>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</si>
  <si>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</si>
  <si>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</si>
  <si>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</si>
  <si>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</si>
  <si>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</si>
  <si>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</si>
  <si>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</si>
  <si>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</si>
  <si>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</si>
  <si>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</si>
  <si>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</si>
  <si>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</si>
  <si>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</si>
  <si>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</si>
  <si>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</si>
  <si>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</si>
  <si>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</si>
  <si>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</si>
  <si>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</si>
  <si>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</si>
  <si>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</si>
  <si>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</si>
  <si>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</si>
  <si>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</si>
  <si>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</si>
  <si>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</si>
  <si>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</si>
  <si>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</si>
  <si>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</si>
  <si>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</si>
  <si>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</si>
  <si>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</si>
  <si>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</si>
  <si>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</si>
  <si>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</si>
  <si>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</si>
  <si>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</si>
  <si>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</si>
  <si>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</si>
  <si>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</si>
  <si>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</si>
  <si>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</si>
  <si>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</si>
  <si>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</si>
  <si>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</si>
  <si>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</si>
  <si>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</si>
  <si>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</si>
  <si>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</si>
  <si>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</si>
  <si>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</si>
  <si>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</si>
  <si>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</si>
  <si>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</si>
  <si>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</si>
  <si>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</si>
  <si>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</si>
  <si>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</si>
  <si>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</si>
  <si>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</si>
  <si>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</si>
  <si>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</si>
  <si>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</si>
  <si>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</si>
  <si>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</si>
  <si>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</si>
  <si>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</si>
  <si>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</si>
  <si>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</si>
  <si>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</si>
  <si>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</si>
  <si>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</si>
  <si>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</si>
  <si>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</si>
  <si>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</si>
  <si>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</si>
  <si>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</si>
  <si>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</si>
  <si>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</si>
  <si>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</si>
  <si>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</si>
  <si>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</si>
  <si>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</si>
  <si>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</si>
  <si>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</si>
  <si>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</si>
  <si>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</si>
  <si>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</si>
  <si>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</si>
  <si>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</si>
  <si>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</si>
  <si>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</si>
  <si>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</si>
  <si>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</si>
  <si>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</si>
  <si>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</si>
  <si>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</si>
  <si>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</si>
  <si>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</si>
  <si>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</si>
  <si>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</si>
  <si>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</si>
  <si>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</si>
  <si>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</si>
  <si>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</si>
  <si>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</si>
  <si>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</si>
  <si>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</si>
  <si>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</si>
  <si>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</si>
  <si>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</si>
  <si>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</si>
  <si>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</si>
  <si>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</si>
  <si>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</si>
  <si>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</si>
  <si>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</si>
  <si>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</si>
  <si>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</si>
  <si>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</si>
  <si>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</si>
  <si>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</si>
  <si>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</si>
  <si>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</si>
  <si>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</si>
  <si>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</si>
  <si>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</si>
  <si>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</si>
  <si>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</si>
  <si>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</si>
  <si>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</si>
  <si>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</si>
  <si>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</si>
  <si>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</si>
  <si>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</si>
  <si>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</si>
  <si>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</si>
  <si>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</si>
  <si>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</si>
  <si>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</si>
  <si>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</si>
  <si>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</si>
  <si>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</si>
  <si>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</si>
  <si>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</si>
  <si>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</si>
  <si>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</si>
  <si>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</si>
  <si>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</si>
  <si>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</si>
  <si>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</si>
  <si>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</si>
  <si>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</si>
  <si>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</si>
  <si>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</si>
  <si>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</si>
  <si>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</si>
  <si>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</si>
  <si>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</si>
  <si>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</si>
  <si>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</si>
  <si>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</si>
  <si>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</si>
  <si>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</si>
  <si>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</si>
  <si>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</si>
  <si>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</si>
  <si>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</si>
  <si>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</si>
  <si>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</si>
  <si>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</si>
  <si>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</si>
  <si>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</si>
  <si>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</si>
  <si>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</si>
  <si>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</si>
  <si>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</si>
  <si>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</si>
  <si>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</si>
  <si>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</si>
  <si>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</si>
  <si>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</si>
  <si>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</si>
  <si>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</si>
  <si>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</si>
  <si>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</si>
  <si>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</si>
  <si>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</si>
  <si>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</si>
  <si>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</si>
  <si>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</si>
  <si>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</si>
  <si>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</si>
  <si>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</si>
  <si>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</si>
  <si>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</si>
  <si>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</si>
  <si>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</si>
  <si>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</si>
  <si>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</si>
  <si>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</si>
  <si>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</si>
  <si>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</si>
  <si>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</si>
  <si>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</si>
  <si>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</si>
  <si>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</si>
  <si>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</si>
  <si>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</si>
  <si>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</si>
  <si>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</si>
  <si>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</si>
  <si>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</si>
  <si>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</si>
  <si>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</si>
  <si>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</si>
  <si>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</si>
  <si>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</si>
  <si>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</si>
  <si>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</si>
  <si>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</si>
  <si>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</si>
  <si>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</si>
  <si>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</si>
  <si>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</si>
  <si>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</si>
  <si>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</si>
  <si>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</si>
  <si>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</si>
  <si>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</si>
  <si>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</si>
  <si>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</si>
  <si>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</si>
  <si>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</si>
  <si>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</si>
  <si>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</si>
  <si>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</si>
  <si>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</si>
  <si>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</si>
  <si>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</si>
  <si>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</si>
  <si>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</si>
  <si>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</si>
  <si>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</si>
  <si>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</si>
  <si>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</si>
  <si>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</si>
  <si>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</si>
  <si>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</si>
  <si>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</si>
  <si>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</si>
  <si>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</si>
  <si>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</si>
  <si>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</si>
  <si>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</si>
  <si>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</si>
  <si>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</si>
  <si>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</si>
  <si>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</si>
  <si>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</si>
  <si>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</si>
  <si>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</si>
  <si>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</si>
  <si>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</si>
  <si>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</si>
  <si>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</si>
  <si>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</si>
  <si>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</si>
  <si>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</si>
  <si>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</si>
  <si>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</si>
  <si>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</si>
  <si>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</si>
  <si>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</si>
  <si>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</si>
  <si>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</si>
  <si>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</si>
  <si>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</si>
  <si>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</si>
  <si>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</si>
  <si>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</si>
  <si>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</si>
  <si>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</si>
  <si>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</si>
  <si>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</si>
  <si>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</si>
  <si>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</si>
  <si>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</si>
  <si>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</si>
  <si>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</si>
  <si>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</si>
  <si>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</si>
  <si>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</si>
  <si>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</si>
  <si>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</si>
  <si>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</si>
  <si>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</si>
  <si>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</si>
  <si>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</si>
  <si>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</si>
  <si>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</si>
  <si>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</si>
  <si>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</si>
  <si>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</si>
  <si>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</si>
  <si>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</si>
  <si>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</si>
  <si>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</si>
  <si>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</si>
  <si>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</si>
  <si>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</si>
  <si>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</si>
  <si>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</si>
  <si>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</si>
  <si>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</si>
  <si>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</si>
  <si>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</si>
  <si>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</si>
  <si>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</si>
  <si>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</si>
  <si>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</si>
  <si>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</si>
  <si>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</si>
  <si>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</si>
  <si>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</si>
  <si>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</si>
  <si>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</si>
  <si>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</si>
  <si>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</si>
  <si>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</si>
  <si>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</si>
  <si>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</si>
  <si>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</si>
  <si>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</si>
  <si>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</si>
  <si>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</si>
  <si>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</si>
  <si>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</si>
  <si>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</si>
  <si>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</si>
  <si>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</si>
  <si>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</si>
  <si>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</si>
  <si>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</si>
  <si>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</si>
  <si>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</si>
  <si>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</si>
  <si>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</si>
  <si>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</si>
  <si>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</si>
  <si>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</si>
  <si>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</si>
  <si>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</si>
  <si>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</si>
  <si>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</si>
  <si>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</si>
  <si>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</si>
  <si>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</si>
  <si>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</si>
  <si>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</si>
  <si>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</si>
  <si>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</si>
  <si>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</si>
  <si>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</si>
  <si>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</si>
  <si>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</si>
  <si>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</si>
  <si>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</si>
  <si>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</si>
  <si>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</si>
  <si>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</si>
  <si>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</si>
  <si>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</si>
  <si>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</si>
  <si>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</si>
  <si>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</si>
  <si>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</si>
  <si>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</si>
  <si>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</si>
  <si>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</si>
  <si>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</si>
  <si>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</si>
  <si>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</si>
  <si>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</si>
  <si>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</si>
  <si>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</si>
  <si>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</si>
  <si>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</si>
  <si>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</si>
  <si>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</si>
  <si>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</si>
  <si>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</si>
  <si>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</si>
  <si>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</si>
  <si>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</si>
  <si>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</si>
  <si>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</si>
  <si>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</si>
  <si>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</si>
  <si>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</si>
  <si>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</si>
  <si>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</si>
  <si>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</si>
  <si>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</si>
  <si>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</si>
  <si>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</si>
  <si>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</si>
  <si>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</si>
  <si>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</si>
  <si>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</si>
  <si>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</si>
  <si>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</si>
  <si>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</si>
  <si>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</si>
  <si>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</si>
  <si>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</si>
  <si>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</si>
  <si>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</si>
  <si>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</si>
  <si>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</si>
  <si>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</si>
  <si>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</si>
  <si>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</si>
  <si>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</si>
  <si>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</si>
  <si>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</si>
  <si>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</si>
  <si>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</si>
  <si>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</si>
  <si>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</si>
  <si>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</si>
  <si>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</si>
  <si>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</si>
  <si>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</si>
  <si>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</si>
  <si>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</si>
  <si>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</si>
  <si>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</si>
  <si>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</si>
  <si>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</si>
  <si>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</si>
  <si>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</si>
  <si>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</si>
  <si>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</si>
  <si>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</si>
  <si>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</si>
  <si>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</si>
  <si>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</si>
  <si>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</si>
  <si>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</si>
  <si>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</si>
  <si>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</si>
  <si>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</si>
  <si>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</si>
  <si>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</si>
  <si>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</si>
  <si>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</si>
  <si>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</si>
  <si>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</si>
  <si>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</si>
  <si>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</si>
  <si>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</si>
  <si>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</si>
  <si>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</si>
  <si>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</si>
  <si>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</si>
  <si>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</si>
  <si>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</si>
  <si>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</si>
  <si>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</si>
  <si>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</si>
  <si>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</si>
  <si>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</si>
  <si>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</si>
  <si>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</si>
  <si>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</si>
  <si>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</si>
  <si>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</si>
  <si>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</si>
  <si>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</si>
  <si>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</si>
  <si>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</si>
  <si>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</si>
  <si>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</si>
  <si>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</si>
  <si>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</si>
  <si>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</si>
  <si>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</si>
  <si>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</si>
  <si>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</si>
  <si>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</si>
  <si>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</si>
  <si>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</si>
  <si>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</si>
  <si>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</si>
  <si>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</si>
  <si>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</si>
  <si>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</si>
  <si>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</si>
  <si>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</si>
  <si>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</si>
  <si>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</si>
  <si>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</si>
  <si>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</si>
  <si>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</si>
  <si>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</si>
  <si>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</si>
  <si>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</si>
  <si>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</si>
  <si>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</si>
  <si>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</si>
  <si>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</si>
  <si>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</si>
  <si>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</si>
  <si>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</si>
  <si>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</si>
  <si>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</si>
  <si>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</si>
  <si>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</si>
  <si>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</si>
  <si>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</si>
  <si>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</si>
  <si>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</si>
  <si>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</si>
  <si>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</si>
  <si>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</si>
  <si>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</si>
  <si>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</si>
  <si>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</si>
  <si>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</si>
  <si>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</si>
  <si>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</si>
  <si>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</si>
  <si>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</si>
  <si>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</si>
  <si>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</si>
  <si>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</si>
  <si>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</si>
  <si>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</si>
  <si>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</si>
  <si>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</si>
  <si>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</si>
  <si>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</si>
  <si>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</si>
  <si>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</si>
  <si>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</si>
  <si>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</si>
  <si>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</si>
  <si>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</si>
  <si>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</si>
  <si>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</si>
  <si>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</si>
  <si>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</si>
  <si>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</si>
  <si>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</si>
  <si>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</si>
  <si>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</si>
  <si>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</si>
  <si>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</si>
  <si>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</si>
  <si>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</si>
  <si>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</si>
  <si>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</si>
  <si>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</si>
  <si>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</si>
  <si>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</si>
  <si>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</si>
  <si>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</si>
  <si>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</si>
  <si>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</si>
  <si>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</si>
  <si>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</si>
  <si>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</si>
  <si>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</si>
  <si>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</si>
  <si>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</si>
  <si>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</si>
  <si>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</si>
  <si>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</si>
  <si>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</si>
  <si>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</si>
  <si>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</si>
  <si>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</si>
  <si>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</si>
  <si>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</si>
  <si>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</si>
  <si>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</si>
  <si>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</si>
  <si>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</si>
  <si>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</si>
  <si>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</si>
  <si>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</si>
  <si>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</si>
  <si>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</si>
  <si>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</si>
  <si>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</si>
  <si>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</si>
  <si>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</si>
  <si>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</si>
  <si>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</si>
  <si>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</si>
  <si>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</si>
  <si>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</si>
  <si>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</si>
  <si>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</si>
  <si>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</si>
  <si>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</si>
  <si>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</si>
  <si>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</si>
  <si>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</si>
  <si>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</si>
  <si>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</si>
  <si>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</si>
  <si>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</si>
  <si>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</si>
  <si>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</si>
  <si>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</si>
  <si>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</si>
  <si>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</si>
  <si>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</si>
  <si>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</si>
  <si>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</si>
  <si>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</si>
  <si>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</si>
  <si>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</si>
  <si>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</si>
  <si>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</si>
  <si>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</si>
  <si>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</si>
  <si>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</si>
  <si>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</si>
  <si>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</si>
  <si>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</si>
  <si>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</si>
  <si>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</si>
  <si>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</si>
  <si>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</si>
  <si>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</si>
  <si>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</si>
  <si>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</si>
  <si>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</si>
  <si>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</si>
  <si>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</si>
  <si>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</si>
  <si>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</si>
  <si>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</si>
  <si>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</si>
  <si>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</si>
  <si>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</si>
  <si>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</si>
  <si>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</si>
  <si>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</si>
  <si>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</si>
  <si>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</si>
  <si>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</si>
  <si>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</si>
  <si>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</si>
  <si>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</si>
  <si>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</si>
  <si>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</si>
  <si>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</si>
  <si>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</si>
  <si>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</si>
  <si>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</si>
  <si>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</si>
  <si>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</si>
  <si>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</si>
  <si>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</si>
  <si>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</si>
  <si>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</si>
  <si>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</si>
  <si>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</si>
  <si>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</si>
  <si>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</si>
  <si>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</si>
  <si>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</si>
  <si>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</si>
  <si>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</si>
  <si>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</si>
  <si>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</si>
  <si>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</si>
  <si>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</si>
  <si>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</si>
  <si>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</si>
  <si>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</si>
  <si>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</si>
  <si>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</si>
  <si>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</si>
  <si>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</si>
  <si>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</si>
  <si>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</si>
  <si>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</si>
  <si>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</si>
  <si>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</si>
  <si>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</si>
  <si>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</si>
  <si>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</si>
  <si>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</si>
  <si>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</si>
  <si>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</si>
  <si>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</si>
  <si>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</si>
  <si>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</si>
  <si>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</si>
  <si>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</si>
  <si>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</si>
  <si>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</si>
  <si>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</si>
  <si>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</si>
  <si>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</si>
  <si>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</si>
  <si>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</si>
  <si>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</si>
  <si>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</si>
  <si>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</si>
  <si>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</si>
  <si>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</si>
  <si>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</si>
  <si>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</si>
  <si>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</si>
  <si>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</si>
  <si>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</si>
  <si>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</si>
  <si>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</si>
  <si>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</si>
  <si>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</si>
  <si>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</si>
  <si>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</si>
  <si>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</si>
  <si>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</si>
  <si>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</si>
  <si>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</si>
  <si>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</si>
  <si>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</si>
  <si>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</si>
  <si>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</si>
  <si>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</si>
  <si>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</si>
  <si>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</si>
  <si>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</si>
  <si>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</si>
  <si>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</si>
  <si>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</si>
  <si>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</si>
  <si>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</si>
  <si>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</si>
  <si>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</si>
  <si>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</si>
  <si>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</si>
  <si>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</si>
  <si>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</si>
  <si>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</si>
  <si>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</si>
  <si>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</si>
  <si>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</si>
  <si>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</si>
  <si>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</si>
  <si>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</si>
  <si>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</si>
  <si>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</si>
  <si>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</si>
  <si>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</si>
  <si>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</si>
  <si>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</si>
  <si>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</si>
  <si>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</si>
  <si>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</si>
  <si>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</si>
  <si>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</si>
  <si>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</si>
  <si>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</si>
  <si>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</si>
  <si>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</si>
  <si>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</si>
  <si>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</si>
  <si>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</si>
  <si>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</si>
  <si>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</si>
  <si>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</si>
  <si>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</si>
  <si>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</si>
  <si>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</si>
  <si>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</si>
  <si>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</si>
  <si>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</si>
  <si>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</si>
  <si>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</si>
  <si>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</si>
  <si>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</si>
  <si>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</si>
  <si>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</si>
  <si>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</si>
  <si>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</si>
  <si>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</si>
  <si>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</si>
  <si>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</si>
  <si>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</si>
  <si>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</si>
  <si>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</si>
  <si>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</si>
  <si>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</si>
  <si>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</si>
  <si>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</si>
  <si>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</si>
  <si>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</si>
  <si>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</si>
  <si>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</si>
  <si>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</si>
  <si>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</si>
  <si>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</si>
  <si>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</si>
  <si>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</si>
  <si>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</si>
  <si>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</si>
  <si>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</si>
  <si>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</si>
  <si>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</si>
  <si>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</si>
  <si>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</si>
  <si>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</si>
  <si>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</si>
  <si>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</si>
  <si>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</si>
  <si>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</si>
  <si>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</si>
  <si>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</si>
  <si>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</si>
  <si>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</si>
  <si>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</si>
  <si>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</si>
  <si>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</si>
  <si>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</si>
  <si>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</si>
  <si>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</si>
  <si>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</si>
  <si>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</si>
  <si>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</si>
  <si>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</si>
  <si>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</si>
  <si>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</si>
  <si>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</si>
  <si>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</si>
  <si>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</si>
  <si>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</si>
  <si>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</si>
  <si>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</si>
  <si>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</si>
  <si>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</si>
  <si>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</si>
  <si>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</si>
  <si>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</si>
  <si>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</si>
  <si>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</si>
  <si>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</si>
  <si>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</si>
  <si>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</si>
  <si>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</si>
  <si>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</si>
  <si>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</si>
  <si>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</si>
  <si>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</si>
  <si>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</si>
  <si>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</si>
  <si>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</si>
  <si>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</si>
  <si>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</si>
  <si>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</si>
  <si>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</si>
  <si>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</si>
  <si>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</si>
  <si>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</si>
  <si>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</si>
  <si>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</si>
  <si>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</si>
  <si>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</si>
  <si>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</si>
  <si>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</si>
  <si>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</si>
  <si>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</si>
  <si>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</si>
  <si>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</si>
  <si>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</si>
  <si>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</si>
  <si>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</si>
  <si>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</si>
  <si>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</si>
  <si>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</si>
  <si>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</si>
  <si>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</si>
  <si>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</si>
  <si>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</si>
  <si>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</si>
  <si>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</si>
  <si>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</si>
  <si>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</si>
  <si>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</si>
  <si>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</si>
  <si>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</si>
  <si>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</si>
  <si>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</si>
  <si>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</si>
  <si>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</si>
  <si>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</si>
  <si>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</si>
  <si>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</si>
  <si>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</si>
  <si>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</si>
  <si>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</si>
  <si>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</si>
  <si>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</si>
  <si>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</si>
  <si>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</si>
  <si>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</si>
  <si>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</si>
  <si>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</si>
  <si>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</si>
  <si>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</si>
  <si>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</si>
  <si>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</si>
  <si>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</si>
  <si>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</si>
  <si>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</si>
  <si>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</si>
  <si>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</si>
  <si>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</si>
  <si>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</si>
  <si>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</si>
  <si>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</si>
  <si>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</si>
  <si>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</si>
  <si>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</si>
  <si>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</si>
  <si>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</si>
  <si>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</si>
  <si>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</si>
  <si>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</si>
  <si>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</si>
  <si>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</si>
  <si>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</si>
  <si>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</si>
  <si>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</si>
  <si>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</si>
  <si>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</si>
  <si>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</si>
  <si>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</si>
  <si>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</si>
  <si>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</si>
  <si>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</si>
  <si>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</si>
  <si>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</si>
  <si>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</si>
  <si>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</si>
  <si>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</si>
  <si>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</si>
  <si>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</si>
  <si>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</si>
  <si>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</si>
  <si>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</si>
  <si>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</si>
  <si>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</si>
  <si>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</si>
  <si>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</si>
  <si>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</si>
  <si>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</si>
  <si>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</si>
  <si>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</si>
  <si>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</si>
  <si>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</si>
  <si>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</si>
  <si>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</si>
  <si>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</si>
  <si>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</si>
  <si>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</si>
  <si>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</si>
  <si>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</si>
  <si>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</si>
  <si>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</si>
  <si>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</si>
  <si>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</si>
  <si>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</si>
  <si>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</si>
  <si>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</si>
  <si>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</si>
  <si>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</si>
  <si>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</si>
  <si>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</si>
  <si>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</si>
  <si>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</si>
  <si>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</si>
  <si>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</si>
  <si>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</si>
  <si>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</si>
  <si>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</si>
  <si>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</si>
  <si>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</si>
  <si>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</si>
  <si>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</si>
  <si>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</si>
  <si>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</si>
  <si>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</si>
  <si>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</si>
  <si>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</si>
  <si>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</si>
  <si>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</si>
  <si>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</si>
  <si>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</si>
  <si>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</si>
  <si>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</si>
  <si>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</si>
  <si>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</si>
  <si>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</si>
  <si>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</si>
  <si>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</si>
  <si>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</si>
  <si>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</si>
  <si>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</si>
  <si>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</si>
  <si>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</si>
  <si>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</si>
  <si>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</si>
  <si>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</si>
  <si>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</si>
  <si>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</si>
  <si>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</si>
  <si>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</si>
  <si>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</si>
  <si>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</si>
  <si>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</si>
  <si>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</si>
  <si>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</si>
  <si>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</si>
  <si>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</si>
  <si>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</si>
  <si>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</si>
  <si>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</si>
  <si>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</si>
  <si>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</si>
  <si>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</si>
  <si>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</si>
  <si>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</si>
  <si>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</si>
  <si>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</si>
  <si>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</si>
  <si>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</si>
  <si>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</si>
  <si>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</si>
  <si>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</si>
  <si>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</si>
  <si>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</si>
  <si>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</si>
  <si>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</si>
  <si>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</si>
  <si>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</si>
  <si>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</si>
  <si>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</si>
  <si>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</si>
  <si>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</si>
  <si>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</si>
  <si>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</si>
  <si>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</si>
  <si>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</si>
  <si>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</si>
  <si>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</si>
  <si>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</si>
  <si>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</si>
  <si>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</si>
  <si>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</si>
  <si>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</si>
  <si>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</si>
  <si>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</si>
  <si>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</si>
  <si>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</si>
  <si>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</si>
  <si>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</si>
  <si>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</si>
  <si>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</si>
  <si>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</si>
  <si>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</si>
  <si>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</si>
  <si>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</si>
  <si>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</si>
  <si>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</si>
  <si>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</si>
  <si>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</si>
  <si>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</si>
  <si>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</si>
  <si>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</si>
  <si>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</si>
  <si>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</si>
  <si>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</si>
  <si>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</si>
  <si>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</si>
  <si>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</si>
  <si>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</si>
  <si>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</si>
  <si>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</si>
  <si>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</si>
  <si>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</si>
  <si>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</si>
  <si>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</si>
  <si>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</si>
  <si>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</si>
  <si>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</si>
  <si>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</si>
  <si>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</si>
  <si>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</si>
  <si>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</si>
  <si>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</si>
  <si>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</si>
  <si>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</si>
  <si>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</si>
  <si>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</si>
  <si>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</si>
  <si>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</si>
  <si>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</si>
  <si>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</si>
  <si>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</si>
  <si>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</si>
  <si>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</si>
  <si>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</si>
  <si>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</si>
  <si>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</si>
  <si>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</si>
  <si>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</si>
  <si>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</si>
  <si>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</si>
  <si>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</si>
  <si>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</si>
  <si>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</si>
  <si>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</si>
  <si>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</si>
  <si>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</si>
  <si>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</si>
  <si>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</si>
  <si>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</si>
  <si>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</si>
  <si>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</si>
  <si>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</si>
  <si>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</si>
  <si>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</si>
  <si>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</si>
  <si>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</si>
  <si>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</si>
  <si>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</si>
  <si>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</si>
  <si>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</si>
  <si>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</si>
  <si>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</si>
  <si>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</si>
  <si>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</si>
  <si>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</si>
  <si>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</si>
  <si>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</si>
  <si>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</si>
  <si>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</si>
  <si>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</si>
  <si>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</si>
  <si>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</si>
  <si>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</si>
  <si>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</si>
  <si>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</si>
  <si>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</si>
  <si>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</si>
  <si>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</si>
  <si>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</si>
  <si>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</si>
  <si>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</si>
  <si>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</si>
  <si>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</si>
  <si>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</si>
  <si>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</si>
  <si>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</si>
  <si>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</si>
  <si>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</si>
  <si>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</si>
  <si>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</si>
  <si>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</si>
  <si>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</si>
  <si>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</si>
  <si>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</si>
  <si>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</si>
  <si>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</si>
  <si>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</si>
  <si>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</si>
  <si>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</si>
  <si>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</si>
  <si>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</si>
  <si>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</si>
  <si>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</si>
  <si>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</si>
  <si>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</si>
  <si>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</si>
  <si>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</si>
  <si>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</si>
  <si>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</si>
  <si>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</si>
  <si>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</si>
  <si>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</si>
  <si>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</si>
  <si>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</si>
  <si>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</si>
  <si>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</si>
  <si>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</si>
  <si>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</si>
  <si>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</si>
  <si>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</si>
  <si>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</si>
  <si>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</si>
  <si>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</si>
  <si>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</si>
  <si>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</si>
  <si>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</si>
  <si>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</si>
  <si>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</si>
  <si>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</si>
  <si>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</si>
  <si>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</si>
  <si>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</si>
  <si>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</si>
  <si>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</si>
  <si>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</si>
  <si>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</si>
  <si>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</si>
  <si>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</si>
  <si>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</si>
  <si>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</si>
  <si>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</si>
  <si>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</si>
  <si>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</si>
  <si>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</si>
  <si>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</si>
  <si>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</si>
  <si>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</si>
  <si>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</si>
  <si>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</si>
  <si>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</si>
  <si>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</si>
  <si>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</si>
  <si>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</si>
  <si>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</si>
  <si>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</si>
  <si>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</si>
  <si>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</si>
  <si>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</si>
  <si>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</si>
  <si>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</si>
  <si>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</si>
  <si>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</si>
  <si>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</si>
  <si>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</si>
  <si>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</si>
  <si>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</si>
  <si>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</si>
  <si>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</si>
  <si>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</si>
  <si>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</si>
  <si>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</si>
  <si>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</si>
  <si>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</si>
  <si>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</si>
  <si>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</si>
  <si>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</si>
  <si>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</si>
  <si>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</si>
  <si>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</si>
  <si>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</si>
  <si>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</si>
  <si>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</si>
  <si>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</si>
  <si>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</si>
  <si>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</si>
  <si>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</si>
  <si>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</si>
  <si>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</si>
  <si>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</si>
  <si>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</si>
  <si>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</si>
  <si>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</si>
  <si>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</si>
  <si>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</si>
  <si>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</si>
  <si>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</si>
  <si>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</si>
  <si>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</si>
  <si>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</si>
  <si>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</si>
  <si>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</si>
  <si>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</si>
  <si>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</si>
  <si>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</si>
  <si>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</si>
  <si>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</si>
  <si>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</si>
  <si>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</si>
  <si>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</si>
  <si>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</si>
  <si>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</si>
  <si>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</si>
  <si>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</si>
  <si>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</si>
  <si>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</si>
  <si>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</si>
  <si>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</si>
  <si>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</si>
  <si>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</si>
  <si>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</si>
  <si>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</si>
  <si>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</si>
  <si>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</si>
  <si>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</si>
  <si>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</si>
  <si>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</si>
  <si>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</si>
  <si>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</si>
  <si>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</si>
  <si>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</si>
  <si>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</si>
  <si>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</si>
  <si>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</si>
  <si>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</si>
  <si>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</si>
  <si>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</si>
  <si>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</si>
  <si>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</si>
  <si>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</si>
  <si>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</si>
  <si>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</si>
  <si>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</si>
  <si>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</si>
  <si>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</si>
  <si>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</si>
  <si>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</si>
  <si>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</si>
  <si>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</si>
  <si>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</si>
  <si>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</si>
  <si>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</si>
  <si>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</si>
  <si>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</si>
  <si>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</si>
  <si>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</si>
  <si>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</si>
  <si>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</si>
  <si>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</si>
  <si>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</si>
  <si>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</si>
  <si>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</si>
  <si>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</si>
  <si>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</si>
  <si>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</si>
  <si>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</si>
  <si>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</si>
  <si>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</si>
  <si>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</si>
  <si>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</si>
  <si>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</si>
  <si>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</si>
  <si>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</si>
  <si>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</si>
  <si>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</si>
  <si>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</si>
  <si>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</si>
  <si>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</si>
  <si>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</si>
  <si>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</si>
  <si>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</si>
  <si>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</si>
  <si>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</si>
  <si>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</si>
  <si>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</si>
  <si>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</si>
  <si>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</si>
  <si>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</si>
  <si>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</si>
  <si>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</si>
  <si>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</si>
  <si>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</si>
  <si>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</si>
  <si>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</si>
  <si>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</si>
  <si>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</si>
  <si>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</si>
  <si>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</si>
  <si>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</si>
  <si>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</si>
  <si>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</si>
  <si>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</si>
  <si>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</si>
  <si>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</si>
  <si>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</si>
  <si>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</si>
  <si>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</si>
  <si>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</si>
  <si>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</si>
  <si>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</si>
  <si>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</si>
  <si>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</si>
  <si>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</si>
  <si>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</si>
  <si>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</si>
  <si>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</si>
  <si>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</si>
  <si>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</si>
  <si>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</si>
  <si>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</si>
  <si>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</si>
  <si>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</si>
  <si>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</si>
  <si>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</si>
  <si>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</si>
  <si>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</si>
  <si>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</si>
  <si>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</si>
  <si>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</si>
  <si>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</si>
  <si>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</si>
  <si>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</si>
  <si>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</si>
  <si>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</si>
  <si>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</si>
  <si>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</si>
  <si>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</si>
  <si>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</si>
  <si>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</si>
  <si>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</si>
  <si>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</si>
  <si>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</si>
  <si>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</si>
  <si>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</si>
  <si>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</si>
  <si>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</si>
  <si>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</si>
  <si>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</si>
  <si>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</si>
  <si>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</si>
  <si>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</si>
  <si>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</si>
  <si>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</si>
  <si>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</si>
  <si>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</si>
  <si>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</si>
  <si>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</si>
  <si>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</si>
  <si>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</si>
  <si>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</si>
  <si>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</si>
  <si>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</si>
  <si>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</si>
  <si>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</si>
  <si>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</si>
  <si>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</si>
  <si>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</si>
  <si>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</si>
  <si>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</si>
  <si>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</si>
  <si>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</si>
  <si>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</si>
  <si>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</si>
  <si>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</si>
  <si>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</si>
  <si>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</si>
  <si>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</si>
  <si>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</si>
  <si>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</si>
  <si>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</si>
  <si>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</si>
  <si>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</si>
  <si>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</si>
  <si>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</si>
  <si>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</si>
  <si>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</si>
  <si>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</si>
  <si>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</si>
  <si>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</si>
  <si>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</si>
  <si>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</si>
  <si>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</si>
  <si>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</si>
  <si>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</si>
  <si>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</si>
  <si>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</si>
  <si>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</si>
  <si>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</si>
  <si>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</si>
  <si>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</si>
  <si>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</si>
  <si>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</si>
  <si>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</si>
  <si>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</si>
  <si>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</si>
  <si>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</si>
  <si>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</si>
  <si>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</si>
  <si>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</si>
  <si>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</si>
  <si>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</si>
  <si>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</si>
  <si>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</si>
  <si>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</si>
  <si>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</si>
  <si>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</si>
  <si>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</si>
  <si>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</si>
  <si>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</si>
  <si>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</si>
  <si>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</si>
  <si>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</si>
  <si>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</si>
  <si>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</si>
  <si>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</si>
  <si>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</si>
  <si>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</si>
  <si>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</si>
  <si>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</si>
  <si>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</si>
  <si>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</si>
  <si>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</si>
  <si>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</si>
  <si>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</si>
  <si>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</si>
  <si>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</si>
  <si>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</si>
  <si>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</si>
  <si>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</si>
  <si>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</si>
  <si>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</si>
  <si>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</si>
  <si>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</si>
  <si>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</si>
  <si>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</si>
  <si>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</si>
  <si>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</si>
  <si>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</si>
  <si>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</si>
  <si>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</si>
  <si>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</si>
  <si>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</si>
  <si>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</si>
  <si>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</si>
  <si>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</si>
  <si>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</si>
  <si>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</si>
  <si>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</si>
  <si>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</si>
  <si>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</si>
  <si>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</si>
  <si>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</si>
  <si>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</si>
  <si>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</si>
  <si>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</si>
  <si>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</si>
  <si>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</si>
  <si>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</si>
  <si>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</si>
  <si>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</si>
  <si>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</si>
  <si>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</si>
  <si>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</si>
  <si>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</si>
  <si>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</si>
  <si>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</si>
  <si>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</si>
  <si>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</si>
  <si>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</si>
  <si>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</si>
  <si>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</si>
  <si>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</si>
  <si>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</si>
  <si>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</si>
  <si>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</si>
  <si>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</si>
  <si>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</si>
  <si>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</si>
  <si>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</si>
  <si>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</si>
  <si>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</si>
  <si>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</si>
  <si>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</si>
  <si>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</si>
  <si>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</si>
  <si>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</si>
  <si>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</si>
  <si>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</si>
  <si>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</si>
  <si>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</si>
  <si>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</si>
  <si>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</si>
  <si>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</si>
  <si>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</si>
  <si>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</si>
  <si>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</si>
  <si>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</si>
  <si>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</si>
  <si>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</si>
  <si>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</si>
  <si>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</si>
  <si>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</si>
  <si>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</si>
  <si>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</si>
  <si>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</si>
  <si>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</si>
  <si>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</si>
  <si>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</si>
  <si>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</si>
  <si>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</si>
  <si>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</si>
  <si>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</si>
  <si>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</si>
  <si>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</si>
  <si>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</si>
  <si>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</si>
  <si>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</si>
  <si>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</si>
  <si>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</si>
  <si>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</si>
  <si>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</si>
  <si>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</si>
  <si>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</si>
  <si>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</si>
  <si>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</si>
  <si>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</si>
  <si>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</si>
  <si>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</si>
  <si>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</si>
  <si>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</si>
  <si>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</si>
  <si>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</si>
  <si>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</si>
  <si>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</si>
  <si>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</si>
  <si>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</si>
  <si>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</si>
  <si>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</si>
  <si>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</si>
  <si>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</si>
  <si>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</si>
  <si>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</si>
  <si>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</si>
  <si>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</si>
  <si>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</si>
  <si>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</si>
  <si>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</si>
  <si>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</si>
  <si>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</si>
  <si>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</si>
  <si>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</si>
  <si>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</si>
  <si>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</si>
  <si>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</si>
  <si>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</si>
  <si>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</si>
  <si>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</si>
  <si>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</si>
  <si>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</si>
  <si>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</si>
  <si>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</si>
  <si>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</si>
  <si>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</si>
  <si>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</si>
  <si>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</si>
  <si>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</si>
  <si>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</si>
  <si>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</si>
  <si>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</si>
  <si>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</si>
  <si>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</si>
  <si>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</si>
  <si>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</si>
  <si>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</si>
  <si>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</si>
  <si>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</si>
  <si>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</si>
  <si>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</si>
  <si>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</si>
  <si>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</si>
  <si>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</si>
  <si>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</si>
  <si>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</si>
  <si>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</si>
  <si>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</si>
  <si>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</si>
  <si>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</si>
  <si>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</si>
  <si>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</si>
  <si>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</si>
  <si>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</si>
  <si>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</si>
  <si>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</si>
  <si>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</si>
  <si>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</si>
  <si>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</si>
  <si>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</si>
  <si>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</si>
  <si>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</si>
  <si>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</si>
  <si>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</si>
  <si>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</si>
  <si>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</si>
  <si>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</si>
  <si>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</si>
  <si>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</si>
  <si>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</si>
  <si>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</si>
  <si>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</si>
  <si>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</si>
  <si>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</si>
  <si>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</si>
  <si>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</si>
  <si>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</si>
  <si>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</si>
  <si>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</si>
  <si>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</si>
  <si>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</si>
  <si>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</si>
  <si>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</si>
  <si>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</si>
  <si>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</si>
  <si>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</si>
  <si>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</si>
  <si>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</si>
  <si>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</si>
  <si>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</si>
  <si>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</si>
  <si>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</si>
  <si>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</si>
  <si>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</si>
  <si>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</si>
  <si>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</si>
  <si>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</si>
  <si>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</si>
  <si>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</si>
  <si>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</si>
  <si>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</si>
  <si>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</si>
  <si>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</si>
  <si>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</si>
  <si>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</si>
  <si>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</si>
  <si>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</si>
  <si>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</si>
  <si>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</si>
  <si>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</si>
  <si>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</si>
  <si>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</si>
  <si>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</si>
  <si>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</si>
  <si>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</si>
  <si>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</si>
  <si>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</si>
  <si>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</si>
  <si>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</si>
  <si>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</si>
  <si>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</si>
  <si>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</si>
  <si>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</si>
  <si>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</si>
  <si>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</si>
  <si>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</si>
  <si>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</si>
  <si>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</si>
  <si>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</si>
  <si>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</si>
  <si>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</si>
  <si>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</si>
  <si>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</si>
  <si>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</si>
  <si>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</si>
  <si>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</si>
  <si>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</si>
  <si>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</si>
  <si>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</si>
  <si>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</si>
  <si>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</si>
  <si>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</si>
  <si>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</si>
  <si>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</si>
  <si>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</si>
  <si>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</si>
  <si>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</si>
  <si>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</si>
  <si>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</si>
  <si>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</si>
  <si>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</si>
  <si>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</si>
  <si>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</si>
  <si>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</si>
  <si>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</si>
  <si>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</si>
  <si>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</si>
  <si>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</si>
  <si>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</si>
  <si>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</si>
  <si>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</si>
  <si>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</si>
  <si>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</si>
  <si>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</si>
  <si>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</si>
  <si>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</si>
  <si>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</si>
  <si>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</si>
  <si>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</si>
  <si>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</si>
  <si>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</si>
  <si>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</si>
  <si>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</si>
  <si>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</si>
  <si>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</si>
  <si>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</si>
  <si>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</si>
  <si>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</si>
  <si>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</si>
  <si>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</si>
  <si>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</si>
  <si>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</si>
  <si>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</si>
  <si>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</si>
  <si>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</si>
  <si>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</si>
  <si>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</si>
  <si>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</si>
  <si>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</si>
  <si>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</si>
  <si>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</si>
  <si>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</si>
  <si>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</si>
  <si>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</si>
  <si>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</si>
  <si>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</si>
  <si>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</si>
  <si>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</si>
  <si>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</si>
  <si>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</si>
  <si>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</si>
  <si>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</si>
  <si>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</si>
  <si>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</si>
  <si>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</si>
  <si>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</si>
  <si>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</si>
  <si>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</si>
  <si>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</si>
  <si>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</si>
  <si>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</si>
  <si>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</si>
  <si>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</si>
  <si>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</si>
  <si>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</si>
  <si>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</si>
  <si>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</si>
  <si>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</si>
  <si>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</si>
  <si>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</si>
  <si>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</si>
  <si>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</si>
  <si>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</si>
  <si>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</si>
  <si>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</si>
  <si>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</si>
  <si>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</si>
  <si>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</si>
  <si>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</si>
  <si>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</si>
  <si>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</si>
  <si>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</si>
  <si>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</si>
  <si>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</si>
  <si>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</si>
  <si>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</si>
  <si>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</si>
  <si>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</si>
  <si>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</si>
  <si>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</si>
  <si>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</si>
  <si>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</si>
  <si>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</si>
  <si>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</si>
  <si>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</si>
  <si>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</si>
  <si>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</si>
  <si>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</si>
  <si>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</si>
  <si>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</si>
  <si>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</si>
  <si>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</si>
  <si>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</si>
  <si>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</si>
  <si>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</si>
  <si>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</si>
  <si>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</si>
  <si>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</si>
  <si>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</si>
  <si>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</si>
  <si>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</si>
  <si>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</si>
  <si>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</si>
  <si>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</si>
  <si>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</si>
  <si>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</si>
  <si>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</si>
  <si>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</si>
  <si>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</si>
  <si>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</si>
  <si>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</si>
  <si>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</si>
  <si>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</si>
  <si>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</si>
  <si>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</si>
  <si>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</si>
  <si>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</si>
  <si>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</si>
  <si>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</si>
  <si>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</si>
  <si>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</si>
  <si>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</si>
  <si>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</si>
  <si>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</si>
  <si>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</si>
  <si>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</si>
  <si>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</si>
  <si>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</si>
  <si>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</si>
  <si>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</si>
  <si>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</si>
  <si>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</si>
  <si>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</si>
  <si>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</si>
  <si>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</si>
  <si>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</si>
  <si>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</si>
  <si>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</si>
  <si>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</si>
  <si>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</si>
  <si>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</si>
  <si>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</si>
  <si>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</si>
  <si>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</si>
  <si>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</si>
  <si>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</si>
  <si>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</si>
  <si>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</si>
  <si>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</si>
  <si>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</si>
  <si>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</si>
  <si>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</si>
  <si>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</si>
  <si>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</si>
  <si>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</si>
  <si>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</si>
  <si>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</si>
  <si>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</si>
  <si>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</si>
  <si>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</si>
  <si>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</si>
  <si>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</si>
  <si>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</si>
  <si>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</si>
  <si>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</si>
  <si>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</si>
  <si>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</si>
  <si>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</si>
  <si>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</si>
  <si>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</si>
  <si>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</si>
  <si>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</si>
  <si>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</si>
  <si>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</si>
  <si>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</si>
  <si>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</si>
  <si>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</si>
  <si>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</si>
  <si>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</si>
  <si>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</si>
  <si>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</si>
  <si>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</si>
  <si>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</si>
  <si>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</si>
  <si>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</si>
  <si>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</si>
  <si>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</si>
  <si>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</si>
  <si>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</si>
  <si>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</si>
  <si>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</si>
  <si>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</si>
  <si>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</si>
  <si>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</si>
  <si>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</si>
  <si>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</si>
  <si>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</si>
  <si>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</si>
  <si>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</si>
  <si>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</si>
  <si>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</si>
  <si>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</si>
  <si>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</si>
  <si>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</si>
  <si>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</si>
  <si>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</si>
  <si>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</si>
  <si>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</si>
  <si>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</si>
  <si>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</si>
  <si>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</si>
  <si>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</si>
  <si>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</si>
  <si>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</si>
  <si>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</si>
  <si>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</si>
  <si>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</si>
  <si>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</si>
  <si>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</si>
  <si>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</si>
  <si>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</si>
  <si>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</si>
  <si>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</si>
  <si>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</si>
  <si>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</si>
  <si>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</si>
  <si>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</si>
  <si>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</si>
  <si>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</si>
  <si>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</si>
  <si>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</si>
  <si>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</si>
  <si>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</si>
  <si>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</si>
  <si>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</si>
  <si>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</si>
  <si>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</si>
  <si>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</si>
  <si>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</si>
  <si>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</si>
  <si>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</si>
  <si>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</si>
  <si>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</si>
  <si>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</si>
  <si>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</si>
  <si>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</si>
  <si>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</si>
  <si>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</si>
  <si>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</si>
  <si>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</si>
  <si>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</si>
  <si>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</si>
  <si>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</si>
  <si>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</si>
  <si>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</si>
  <si>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</si>
  <si>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</si>
  <si>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</si>
  <si>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</si>
  <si>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</si>
  <si>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</si>
  <si>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</si>
  <si>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</si>
  <si>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</si>
  <si>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</si>
  <si>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</si>
  <si>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</si>
  <si>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</si>
  <si>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</si>
  <si>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</si>
  <si>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</si>
  <si>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</si>
  <si>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</si>
  <si>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</si>
  <si>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</si>
  <si>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</si>
  <si>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</si>
  <si>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</si>
  <si>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</si>
  <si>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</si>
  <si>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</si>
  <si>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</si>
  <si>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</si>
  <si>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</si>
  <si>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</si>
  <si>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</si>
  <si>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</si>
  <si>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</si>
  <si>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</si>
  <si>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</si>
  <si>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</si>
  <si>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</si>
  <si>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</si>
  <si>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</si>
  <si>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</si>
  <si>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</si>
  <si>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</si>
  <si>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</si>
  <si>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</si>
  <si>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</si>
  <si>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</si>
  <si>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</si>
  <si>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</si>
  <si>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</si>
  <si>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</si>
  <si>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</si>
  <si>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</si>
  <si>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</si>
  <si>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</si>
  <si>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</si>
  <si>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</si>
  <si>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</si>
  <si>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</si>
  <si>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</si>
  <si>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</si>
  <si>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</si>
  <si>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</si>
  <si>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</si>
  <si>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</si>
  <si>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</si>
  <si>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</si>
  <si>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</si>
  <si>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</si>
  <si>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</si>
  <si>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</si>
  <si>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</si>
  <si>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</si>
  <si>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</si>
  <si>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</si>
  <si>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</si>
  <si>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</si>
  <si>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</si>
  <si>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</si>
  <si>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</si>
  <si>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</si>
  <si>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</si>
  <si>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</si>
  <si>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</si>
  <si>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</si>
  <si>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</si>
  <si>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</si>
  <si>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</si>
  <si>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</si>
  <si>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</si>
  <si>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</si>
  <si>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</si>
  <si>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</si>
  <si>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</si>
  <si>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</si>
  <si>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</si>
  <si>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</si>
  <si>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</si>
  <si>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</si>
  <si>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</si>
  <si>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</si>
  <si>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</si>
  <si>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</si>
  <si>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</si>
  <si>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</si>
  <si>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</si>
  <si>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</si>
  <si>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</si>
  <si>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</si>
  <si>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</si>
  <si>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</si>
  <si>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</si>
  <si>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</si>
  <si>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</si>
  <si>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</si>
  <si>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</si>
  <si>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</si>
  <si>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</si>
  <si>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</si>
  <si>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</si>
  <si>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</si>
  <si>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</si>
  <si>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</si>
  <si>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</si>
  <si>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</si>
  <si>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</si>
  <si>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</si>
  <si>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</si>
  <si>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</si>
  <si>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</si>
  <si>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</si>
  <si>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</si>
  <si>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</si>
  <si>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</si>
  <si>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</si>
  <si>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</si>
  <si>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</si>
  <si>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</si>
  <si>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</si>
  <si>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</si>
  <si>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</si>
  <si>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</si>
  <si>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</si>
  <si>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</si>
  <si>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</si>
  <si>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</si>
  <si>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</si>
  <si>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</si>
  <si>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</si>
  <si>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</si>
  <si>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</si>
  <si>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</si>
  <si>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</si>
  <si>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</si>
  <si>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</si>
  <si>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</si>
  <si>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</si>
  <si>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</si>
  <si>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</si>
  <si>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</si>
  <si>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</si>
  <si>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</si>
  <si>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</si>
  <si>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</si>
  <si>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</si>
  <si>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</si>
  <si>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</si>
  <si>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</si>
  <si>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</si>
  <si>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</si>
  <si>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</si>
  <si>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</si>
  <si>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</si>
  <si>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</si>
  <si>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</si>
  <si>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</si>
  <si>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</si>
  <si>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</si>
  <si>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</si>
  <si>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</si>
  <si>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</si>
  <si>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</si>
  <si>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</si>
  <si>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</si>
  <si>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</si>
  <si>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</si>
  <si>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</si>
  <si>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</si>
  <si>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</si>
  <si>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</si>
  <si>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</si>
  <si>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</si>
  <si>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</si>
  <si>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</si>
  <si>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</si>
  <si>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</si>
  <si>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</si>
  <si>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</si>
  <si>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</si>
  <si>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</si>
  <si>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</si>
  <si>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</si>
  <si>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</si>
  <si>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</si>
  <si>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</si>
  <si>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</si>
  <si>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</si>
  <si>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</si>
  <si>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</si>
  <si>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</si>
  <si>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</si>
  <si>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</si>
  <si>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</si>
  <si>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</si>
  <si>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</si>
  <si>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</si>
  <si>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</si>
  <si>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</si>
  <si>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</si>
  <si>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</si>
  <si>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</si>
  <si>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</si>
  <si>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</si>
  <si>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</si>
  <si>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</si>
  <si>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</si>
  <si>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</si>
  <si>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</si>
  <si>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</si>
  <si>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</si>
  <si>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</si>
  <si>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</si>
  <si>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</si>
  <si>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</si>
  <si>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</si>
  <si>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</si>
  <si>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</si>
  <si>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</si>
  <si>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</si>
  <si>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</si>
  <si>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</si>
  <si>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</si>
  <si>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</si>
  <si>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</si>
  <si>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</si>
  <si>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</si>
  <si>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</si>
  <si>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</si>
  <si>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</si>
  <si>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</si>
  <si>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</si>
  <si>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</si>
  <si>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</si>
  <si>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</si>
  <si>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</si>
  <si>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</si>
  <si>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</si>
  <si>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</si>
  <si>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</si>
  <si>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</si>
  <si>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</si>
  <si>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</si>
  <si>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</si>
  <si>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</si>
  <si>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</si>
  <si>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</si>
  <si>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</si>
  <si>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</si>
  <si>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</si>
  <si>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</si>
  <si>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</si>
  <si>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</si>
  <si>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</si>
  <si>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</si>
  <si>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</si>
  <si>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</si>
  <si>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</si>
  <si>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</si>
  <si>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</si>
  <si>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</si>
  <si>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</si>
  <si>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</si>
  <si>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</si>
  <si>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</si>
  <si>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</si>
  <si>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</si>
  <si>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</si>
  <si>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</si>
  <si>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</si>
  <si>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</si>
  <si>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</si>
  <si>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</si>
  <si>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</si>
  <si>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</si>
  <si>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</si>
  <si>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</si>
  <si>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</si>
  <si>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</si>
  <si>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</si>
  <si>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</si>
  <si>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</si>
  <si>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</si>
  <si>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</si>
  <si>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</si>
  <si>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</si>
  <si>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</si>
  <si>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</si>
  <si>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</si>
  <si>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</si>
  <si>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</si>
  <si>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</si>
  <si>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</si>
  <si>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</si>
  <si>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</si>
  <si>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</si>
  <si>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</si>
  <si>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</si>
  <si>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</si>
  <si>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</si>
  <si>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</si>
  <si>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</si>
  <si>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</si>
  <si>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</si>
  <si>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</si>
  <si>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</si>
  <si>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</si>
  <si>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</si>
  <si>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</si>
  <si>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</si>
  <si>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</si>
  <si>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</si>
  <si>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</si>
  <si>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</si>
  <si>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</si>
  <si>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</si>
  <si>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</si>
  <si>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</si>
  <si>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</si>
  <si>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</si>
  <si>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</si>
  <si>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</si>
  <si>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</si>
  <si>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</si>
  <si>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</si>
  <si>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</si>
  <si>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</si>
  <si>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</si>
  <si>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</si>
  <si>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</si>
  <si>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</si>
  <si>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</si>
  <si>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</si>
  <si>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</si>
  <si>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</si>
  <si>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</si>
  <si>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</si>
  <si>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</si>
  <si>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</si>
  <si>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</si>
  <si>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</si>
  <si>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</si>
  <si>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</si>
  <si>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</si>
  <si>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</si>
  <si>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</si>
  <si>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</si>
  <si>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</si>
  <si>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</si>
  <si>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</si>
  <si>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</si>
  <si>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</si>
  <si>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</si>
  <si>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</si>
  <si>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</si>
  <si>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</si>
  <si>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</si>
  <si>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</si>
  <si>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</si>
  <si>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</si>
  <si>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</si>
  <si>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</si>
  <si>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</si>
  <si>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</si>
  <si>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</si>
  <si>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</si>
  <si>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</si>
  <si>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</si>
  <si>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</si>
  <si>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</si>
  <si>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</si>
  <si>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</si>
  <si>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</si>
  <si>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</si>
  <si>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</si>
  <si>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</si>
  <si>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</si>
  <si>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</si>
  <si>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</si>
  <si>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</si>
  <si>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</si>
  <si>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</si>
  <si>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</si>
  <si>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</si>
  <si>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</si>
  <si>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</si>
  <si>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</si>
  <si>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</si>
  <si>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</si>
  <si>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</si>
  <si>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</si>
  <si>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</si>
  <si>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</si>
  <si>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</si>
  <si>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</si>
  <si>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</si>
  <si>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</si>
  <si>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</si>
  <si>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</si>
  <si>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</si>
  <si>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</si>
  <si>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</si>
  <si>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</si>
  <si>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</si>
  <si>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</si>
  <si>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</si>
  <si>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</si>
  <si>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</si>
  <si>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</si>
  <si>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</si>
  <si>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</si>
  <si>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</si>
  <si>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</si>
  <si>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</si>
  <si>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</si>
  <si>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</si>
  <si>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</si>
  <si>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</si>
  <si>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</si>
  <si>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</si>
  <si>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</si>
  <si>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</si>
  <si>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</si>
  <si>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</si>
  <si>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</si>
  <si>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</si>
  <si>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</si>
  <si>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</si>
  <si>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</si>
  <si>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</si>
  <si>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</si>
  <si>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</si>
  <si>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</si>
  <si>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</si>
  <si>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</si>
  <si>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</si>
  <si>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</si>
  <si>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</si>
  <si>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</si>
  <si>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</si>
  <si>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</si>
  <si>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</si>
  <si>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</si>
  <si>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</si>
  <si>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</si>
  <si>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</si>
  <si>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</si>
  <si>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</si>
  <si>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</si>
  <si>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</si>
  <si>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</si>
  <si>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</si>
  <si>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</si>
  <si>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</si>
  <si>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</si>
  <si>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</si>
  <si>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</si>
  <si>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</si>
  <si>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</si>
  <si>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</si>
  <si>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</si>
  <si>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</si>
  <si>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</si>
  <si>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</si>
  <si>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</si>
  <si>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</si>
  <si>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</si>
  <si>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</si>
  <si>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</si>
  <si>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</si>
  <si>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</si>
  <si>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</si>
  <si>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</si>
  <si>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</si>
  <si>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</si>
  <si>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</si>
  <si>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</si>
  <si>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</si>
  <si>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</si>
  <si>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</si>
  <si>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</si>
  <si>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</si>
  <si>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</si>
  <si>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</si>
  <si>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</si>
  <si>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</si>
  <si>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</si>
  <si>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</si>
  <si>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</si>
  <si>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</si>
  <si>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</si>
  <si>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</si>
  <si>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</si>
  <si>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</si>
  <si>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</si>
  <si>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</si>
  <si>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</si>
  <si>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</si>
  <si>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</si>
  <si>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</si>
  <si>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</si>
  <si>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</si>
  <si>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</si>
  <si>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</si>
  <si>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</si>
  <si>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</si>
  <si>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</si>
  <si>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</si>
  <si>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</si>
  <si>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</si>
  <si>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</si>
  <si>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</si>
  <si>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</si>
  <si>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</si>
  <si>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</si>
  <si>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</si>
  <si>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</si>
  <si>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</si>
  <si>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</si>
  <si>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</si>
  <si>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</si>
  <si>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</si>
  <si>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</si>
  <si>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</si>
  <si>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</si>
  <si>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</si>
  <si>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</si>
  <si>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</si>
  <si>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</si>
  <si>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</si>
  <si>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</si>
  <si>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</si>
  <si>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</si>
  <si>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</si>
  <si>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</si>
  <si>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</si>
  <si>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</si>
  <si>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</si>
  <si>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</si>
  <si>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</si>
  <si>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</si>
  <si>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</si>
  <si>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</si>
  <si>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</si>
  <si>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</si>
  <si>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</si>
  <si>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</si>
  <si>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</si>
  <si>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</si>
  <si>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</si>
  <si>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</si>
  <si>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</si>
  <si>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</si>
  <si>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</si>
  <si>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</si>
  <si>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</si>
  <si>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</si>
  <si>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</si>
  <si>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</si>
  <si>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</si>
  <si>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</si>
  <si>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</si>
  <si>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</si>
  <si>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</si>
  <si>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</si>
  <si>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</si>
  <si>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</si>
  <si>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</si>
  <si>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</si>
  <si>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</si>
  <si>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</si>
  <si>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</si>
  <si>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</si>
  <si>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</si>
  <si>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</si>
  <si>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</si>
  <si>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</si>
  <si>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</si>
  <si>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</si>
  <si>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</si>
  <si>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</si>
  <si>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</si>
  <si>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</si>
  <si>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</si>
  <si>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</si>
  <si>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</si>
  <si>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</si>
  <si>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</si>
  <si>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</si>
  <si>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</si>
  <si>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</si>
  <si>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</si>
  <si>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</si>
  <si>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</si>
  <si>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</si>
  <si>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</si>
  <si>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</si>
  <si>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</si>
  <si>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</si>
  <si>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</si>
  <si>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</si>
  <si>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</si>
  <si>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</si>
  <si>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</si>
  <si>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</si>
  <si>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</si>
  <si>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</si>
  <si>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</si>
  <si>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</si>
  <si>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</si>
  <si>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</si>
  <si>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</si>
  <si>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</si>
  <si>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</si>
  <si>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</si>
  <si>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</si>
  <si>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</si>
  <si>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</si>
  <si>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</si>
  <si>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</si>
  <si>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</si>
  <si>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</si>
  <si>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</si>
  <si>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</si>
  <si>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</si>
  <si>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</si>
  <si>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</si>
  <si>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</si>
  <si>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</si>
  <si>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</si>
  <si>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</si>
  <si>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</si>
  <si>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</si>
  <si>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</si>
  <si>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</si>
  <si>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</si>
  <si>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</si>
  <si>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</si>
  <si>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</si>
  <si>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</si>
  <si>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</si>
  <si>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</si>
  <si>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</si>
  <si>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</si>
  <si>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</si>
  <si>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</si>
  <si>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</si>
  <si>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</si>
  <si>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</si>
  <si>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</si>
  <si>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</si>
  <si>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</si>
  <si>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</si>
  <si>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</si>
  <si>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</si>
  <si>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</si>
  <si>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</si>
  <si>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</si>
  <si>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</si>
  <si>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</si>
  <si>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</si>
  <si>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</si>
  <si>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</si>
  <si>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</si>
  <si>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</si>
  <si>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</si>
  <si>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</si>
  <si>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</si>
  <si>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</si>
  <si>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</si>
  <si>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</si>
  <si>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</si>
  <si>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</si>
  <si>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</si>
  <si>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</si>
  <si>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</si>
  <si>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</si>
  <si>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</si>
  <si>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</si>
  <si>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</si>
  <si>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</si>
  <si>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</si>
  <si>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</si>
  <si>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</si>
  <si>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</si>
  <si>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</si>
  <si>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</si>
  <si>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</si>
  <si>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</si>
  <si>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</si>
  <si>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</si>
  <si>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</si>
  <si>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</si>
  <si>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</si>
  <si>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</si>
  <si>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</si>
  <si>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</si>
  <si>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</si>
  <si>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</si>
  <si>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</si>
  <si>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</si>
  <si>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</si>
  <si>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</si>
  <si>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</si>
  <si>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</si>
  <si>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</si>
  <si>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</si>
  <si>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</si>
  <si>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</si>
  <si>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</si>
  <si>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</si>
  <si>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</si>
  <si>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</si>
  <si>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</si>
  <si>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</si>
  <si>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</si>
  <si>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</si>
  <si>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</si>
  <si>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</si>
  <si>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</si>
  <si>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</si>
  <si>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</si>
  <si>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</si>
  <si>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</si>
  <si>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</si>
  <si>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</si>
  <si>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</si>
  <si>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</si>
  <si>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</si>
  <si>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</si>
  <si>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</si>
  <si>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</si>
  <si>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</si>
  <si>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</si>
  <si>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</si>
  <si>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</si>
  <si>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</si>
  <si>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</si>
  <si>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</si>
  <si>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</si>
  <si>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</si>
  <si>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</si>
  <si>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</si>
  <si>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</si>
  <si>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</si>
  <si>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</si>
  <si>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</si>
  <si>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</si>
  <si>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</si>
  <si>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</si>
  <si>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</si>
  <si>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</si>
  <si>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</si>
  <si>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</si>
  <si>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</si>
  <si>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</si>
  <si>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</si>
  <si>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</si>
  <si>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</si>
  <si>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</si>
  <si>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</si>
  <si>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</si>
  <si>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</si>
  <si>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</si>
  <si>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</si>
  <si>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</si>
  <si>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</si>
  <si>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</si>
  <si>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</si>
  <si>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</si>
  <si>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</si>
  <si>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</si>
  <si>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</si>
  <si>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</si>
  <si>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</si>
  <si>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</si>
  <si>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</si>
  <si>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</si>
  <si>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</si>
  <si>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</si>
  <si>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</si>
  <si>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</si>
  <si>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</si>
  <si>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</si>
  <si>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</si>
  <si>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</si>
  <si>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</si>
  <si>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</si>
  <si>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</si>
  <si>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</si>
  <si>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</si>
  <si>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</si>
  <si>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</si>
  <si>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</si>
  <si>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</si>
  <si>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</si>
  <si>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</si>
  <si>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</si>
  <si>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</si>
  <si>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</si>
  <si>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</si>
  <si>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</si>
  <si>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</si>
  <si>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</si>
  <si>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</si>
  <si>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</si>
  <si>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</si>
  <si>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</si>
  <si>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</si>
  <si>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</si>
  <si>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</si>
  <si>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</si>
  <si>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</si>
  <si>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</si>
  <si>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</si>
  <si>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</si>
  <si>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</si>
  <si>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</si>
  <si>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</si>
  <si>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</si>
  <si>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</si>
  <si>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</si>
  <si>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</si>
  <si>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</si>
  <si>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</si>
  <si>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</si>
  <si>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</si>
  <si>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</si>
  <si>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</si>
  <si>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</si>
  <si>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</si>
  <si>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</si>
  <si>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</si>
  <si>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</si>
  <si>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</si>
  <si>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</si>
  <si>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</si>
  <si>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</si>
  <si>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</si>
  <si>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</si>
  <si>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</si>
  <si>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</si>
  <si>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</si>
  <si>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</si>
  <si>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</si>
  <si>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</si>
  <si>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</si>
  <si>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</si>
  <si>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</si>
  <si>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</si>
  <si>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</si>
  <si>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</si>
  <si>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</si>
  <si>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</si>
  <si>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</si>
  <si>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</si>
  <si>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</si>
  <si>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</si>
  <si>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</si>
  <si>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</si>
  <si>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</si>
  <si>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</si>
  <si>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</si>
  <si>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</si>
  <si>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</si>
  <si>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</si>
  <si>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</si>
  <si>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</si>
  <si>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</si>
  <si>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</si>
  <si>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</si>
  <si>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</si>
  <si>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</si>
  <si>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</si>
  <si>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</si>
  <si>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</si>
  <si>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</si>
  <si>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</si>
  <si>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</si>
  <si>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</si>
  <si>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</si>
  <si>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</si>
  <si>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</si>
  <si>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</si>
  <si>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</si>
  <si>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</si>
  <si>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</si>
  <si>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</si>
  <si>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</si>
  <si>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</si>
  <si>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</si>
  <si>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</si>
  <si>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</si>
  <si>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</si>
  <si>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</si>
  <si>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</si>
  <si>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</si>
  <si>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</si>
  <si>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</si>
  <si>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</si>
  <si>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</si>
  <si>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</si>
  <si>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</si>
  <si>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</si>
  <si>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</si>
  <si>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</si>
  <si>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</si>
  <si>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</si>
  <si>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</si>
  <si>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</si>
  <si>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</si>
  <si>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</si>
  <si>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</si>
  <si>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</si>
  <si>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</si>
  <si>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</si>
  <si>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</si>
  <si>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</si>
  <si>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</si>
  <si>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</si>
  <si>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</si>
  <si>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</si>
  <si>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</si>
  <si>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</si>
  <si>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</si>
  <si>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</si>
  <si>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</si>
  <si>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</si>
  <si>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</si>
  <si>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</si>
  <si>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</si>
  <si>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</si>
  <si>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</si>
  <si>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</si>
  <si>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</si>
  <si>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</si>
  <si>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</si>
  <si>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</si>
  <si>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</si>
  <si>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</si>
  <si>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</si>
  <si>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</si>
  <si>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</si>
  <si>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</si>
  <si>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</si>
  <si>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</si>
  <si>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</si>
  <si>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</si>
  <si>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</si>
  <si>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</si>
  <si>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</si>
  <si>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</si>
  <si>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</si>
  <si>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</si>
  <si>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</si>
  <si>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</si>
  <si>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</si>
  <si>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</si>
  <si>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</si>
  <si>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</si>
  <si>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</si>
  <si>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</si>
  <si>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</si>
  <si>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</si>
  <si>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</si>
  <si>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</si>
  <si>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</si>
  <si>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</si>
  <si>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</si>
  <si>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</si>
  <si>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</si>
  <si>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</si>
  <si>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</si>
  <si>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</si>
  <si>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</si>
  <si>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</si>
  <si>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</si>
  <si>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</si>
  <si>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</si>
  <si>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</si>
  <si>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</si>
  <si>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</si>
  <si>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</si>
  <si>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</si>
  <si>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</si>
  <si>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</si>
  <si>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</si>
  <si>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</si>
  <si>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</si>
  <si>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</si>
  <si>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</si>
  <si>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</si>
  <si>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</si>
  <si>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</si>
  <si>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</si>
  <si>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</si>
  <si>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</si>
  <si>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</si>
  <si>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</si>
  <si>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</si>
  <si>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</si>
  <si>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</si>
  <si>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</si>
  <si>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</si>
  <si>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</si>
  <si>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</si>
  <si>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</si>
  <si>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</si>
  <si>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</si>
  <si>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</si>
  <si>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</si>
  <si>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</si>
  <si>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</si>
  <si>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</si>
  <si>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</si>
  <si>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</si>
  <si>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</si>
  <si>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</si>
  <si>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</si>
  <si>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</si>
  <si>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</si>
  <si>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</si>
  <si>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</si>
  <si>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</si>
  <si>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</si>
  <si>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</si>
  <si>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</si>
  <si>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</si>
  <si>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</si>
  <si>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</si>
  <si>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</si>
  <si>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</si>
  <si>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</si>
  <si>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</si>
  <si>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</si>
  <si>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</si>
  <si>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</si>
  <si>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</si>
  <si>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</si>
  <si>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</si>
  <si>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</si>
  <si>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</si>
  <si>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</si>
  <si>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</si>
  <si>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</si>
  <si>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</si>
  <si>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</si>
  <si>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</si>
  <si>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</si>
  <si>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</si>
  <si>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</si>
  <si>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</si>
  <si>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</si>
  <si>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</si>
  <si>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</si>
  <si>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</si>
  <si>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</si>
  <si>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</si>
  <si>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</si>
  <si>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</si>
  <si>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</si>
  <si>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</si>
  <si>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</si>
  <si>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</si>
  <si>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</si>
  <si>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</si>
  <si>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</si>
  <si>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</si>
  <si>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</si>
  <si>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</si>
  <si>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</si>
  <si>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</si>
  <si>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</si>
  <si>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</si>
  <si>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</si>
  <si>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</si>
  <si>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</si>
  <si>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</si>
  <si>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</si>
  <si>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</si>
  <si>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</si>
  <si>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</si>
  <si>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</si>
  <si>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</si>
  <si>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</si>
  <si>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</si>
  <si>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</si>
  <si>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</si>
  <si>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</si>
  <si>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</si>
  <si>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</si>
  <si>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</si>
  <si>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</si>
  <si>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</si>
  <si>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</si>
  <si>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</si>
  <si>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</si>
  <si>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</si>
  <si>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</si>
  <si>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</si>
  <si>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</si>
  <si>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</si>
  <si>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</si>
  <si>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</si>
  <si>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</si>
  <si>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</si>
  <si>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</si>
  <si>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</si>
  <si>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</si>
  <si>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</si>
  <si>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</si>
  <si>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</si>
  <si>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</si>
  <si>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</si>
  <si>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</si>
  <si>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</si>
  <si>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</si>
  <si>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</si>
  <si>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</si>
  <si>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</si>
  <si>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</si>
  <si>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</si>
  <si>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</si>
  <si>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</si>
  <si>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</si>
  <si>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</si>
  <si>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</si>
  <si>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</si>
  <si>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</si>
  <si>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</si>
  <si>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</si>
  <si>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</si>
  <si>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</si>
  <si>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</si>
  <si>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</si>
  <si>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</si>
  <si>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</si>
  <si>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</si>
  <si>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</si>
  <si>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</si>
  <si>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</si>
  <si>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</si>
  <si>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</si>
  <si>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</si>
  <si>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</si>
  <si>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</si>
  <si>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</si>
  <si>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</si>
  <si>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</si>
  <si>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</si>
  <si>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</si>
  <si>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</si>
  <si>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</si>
  <si>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</si>
  <si>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</si>
  <si>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</si>
  <si>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</si>
  <si>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</si>
  <si>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</si>
  <si>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</si>
  <si>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</si>
  <si>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</si>
  <si>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</si>
  <si>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</si>
  <si>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</si>
  <si>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</si>
  <si>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</si>
  <si>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</si>
  <si>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</si>
  <si>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</si>
  <si>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</si>
  <si>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</si>
  <si>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</si>
  <si>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</si>
  <si>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</si>
  <si>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</si>
  <si>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</si>
  <si>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</si>
  <si>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</si>
  <si>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</si>
  <si>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</si>
  <si>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</si>
  <si>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</si>
  <si>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</si>
  <si>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</si>
  <si>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</si>
  <si>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</si>
  <si>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</si>
  <si>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</si>
  <si>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</si>
  <si>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</si>
  <si>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</si>
  <si>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</si>
  <si>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</si>
  <si>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</si>
  <si>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</si>
  <si>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</si>
  <si>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</si>
  <si>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</si>
  <si>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</si>
  <si>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</si>
  <si>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</si>
  <si>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</si>
  <si>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</si>
  <si>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</si>
  <si>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</si>
  <si>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</si>
  <si>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</si>
  <si>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</si>
  <si>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</si>
  <si>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</si>
  <si>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</si>
  <si>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</si>
  <si>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</si>
  <si>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</si>
  <si>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</si>
  <si>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</si>
  <si>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</si>
  <si>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</si>
  <si>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</si>
  <si>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</si>
  <si>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</si>
  <si>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</si>
  <si>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</si>
  <si>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</si>
  <si>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</si>
  <si>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</si>
  <si>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</si>
  <si>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</si>
  <si>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</si>
  <si>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</si>
  <si>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</si>
  <si>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</si>
  <si>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</si>
  <si>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</si>
  <si>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</si>
  <si>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</si>
  <si>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</si>
  <si>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</si>
  <si>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</si>
  <si>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</si>
  <si>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</si>
  <si>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</si>
  <si>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</si>
  <si>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</si>
  <si>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</si>
  <si>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</si>
  <si>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</si>
  <si>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</si>
  <si>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</si>
  <si>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</si>
  <si>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</si>
  <si>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</si>
  <si>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</si>
  <si>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</si>
  <si>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</si>
  <si>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</si>
  <si>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</si>
  <si>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</si>
  <si>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</si>
  <si>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</si>
  <si>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</si>
  <si>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</si>
  <si>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</si>
  <si>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</si>
  <si>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</si>
  <si>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</si>
  <si>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</si>
  <si>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</si>
  <si>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</si>
  <si>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</si>
  <si>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</si>
  <si>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</si>
  <si>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</si>
  <si>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</si>
  <si>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</si>
  <si>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</si>
  <si>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</si>
  <si>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</si>
  <si>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</si>
  <si>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</si>
  <si>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</si>
  <si>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</si>
  <si>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</si>
  <si>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</si>
  <si>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</si>
  <si>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</si>
  <si>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</si>
  <si>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</si>
  <si>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</si>
  <si>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</si>
  <si>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</si>
  <si>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</si>
  <si>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</si>
  <si>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</si>
  <si>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</si>
  <si>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</si>
  <si>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</si>
  <si>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</si>
  <si>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</si>
  <si>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</si>
  <si>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</si>
  <si>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</si>
  <si>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</si>
  <si>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</si>
  <si>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</si>
  <si>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</si>
  <si>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</si>
  <si>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</si>
  <si>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</si>
  <si>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</si>
  <si>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</si>
  <si>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</si>
  <si>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</si>
  <si>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</si>
  <si>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</si>
  <si>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</si>
  <si>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</si>
  <si>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</si>
  <si>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</si>
  <si>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</si>
  <si>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</si>
  <si>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</si>
  <si>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</si>
  <si>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</si>
  <si>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</si>
  <si>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</si>
  <si>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</si>
  <si>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</si>
  <si>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</si>
  <si>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</si>
  <si>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</si>
  <si>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</si>
  <si>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</si>
  <si>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</si>
  <si>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</si>
  <si>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</si>
  <si>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</si>
  <si>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</si>
  <si>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</si>
  <si>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</si>
  <si>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</si>
  <si>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</si>
  <si>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</si>
  <si>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</si>
  <si>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</si>
  <si>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</si>
  <si>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</si>
  <si>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</si>
  <si>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</si>
  <si>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</si>
  <si>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</si>
  <si>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</si>
  <si>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</si>
  <si>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</si>
  <si>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</si>
  <si>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</si>
  <si>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</si>
  <si>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</si>
  <si>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</si>
  <si>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</si>
  <si>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</si>
  <si>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</si>
  <si>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</si>
  <si>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</si>
  <si>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</si>
  <si>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</si>
  <si>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</si>
  <si>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</si>
  <si>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</si>
  <si>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</si>
  <si>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</si>
  <si>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</si>
  <si>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</si>
  <si>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</si>
  <si>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</si>
  <si>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</si>
  <si>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</si>
  <si>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</si>
  <si>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</si>
  <si>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</si>
  <si>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</si>
  <si>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</si>
  <si>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</si>
  <si>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</si>
  <si>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</si>
  <si>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</si>
  <si>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</si>
  <si>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</si>
  <si>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</si>
  <si>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</si>
  <si>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</si>
  <si>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</si>
  <si>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</si>
  <si>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</si>
  <si>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</si>
  <si>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</si>
  <si>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</si>
  <si>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</si>
  <si>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</si>
  <si>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</si>
  <si>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</si>
  <si>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</si>
  <si>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</si>
  <si>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</si>
  <si>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</si>
  <si>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</si>
  <si>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</si>
  <si>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</si>
  <si>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</si>
  <si>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</si>
  <si>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</si>
  <si>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</si>
  <si>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</si>
  <si>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</si>
  <si>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</si>
  <si>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</si>
  <si>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</si>
  <si>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</si>
  <si>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</si>
  <si>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</si>
  <si>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</si>
  <si>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</si>
  <si>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</si>
  <si>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</si>
  <si>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</si>
  <si>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</si>
  <si>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</si>
  <si>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</si>
  <si>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</si>
  <si>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</si>
  <si>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</si>
  <si>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</si>
  <si>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</si>
  <si>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</si>
  <si>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</si>
  <si>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</si>
  <si>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</si>
  <si>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</si>
  <si>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</si>
  <si>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</si>
  <si>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</si>
  <si>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</si>
  <si>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</si>
  <si>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</si>
  <si>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</si>
  <si>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</si>
  <si>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</si>
  <si>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</si>
  <si>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</si>
  <si>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</si>
  <si>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</si>
  <si>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</si>
  <si>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</si>
  <si>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</si>
  <si>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</si>
  <si>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</si>
  <si>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</si>
  <si>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</si>
  <si>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</si>
  <si>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</si>
  <si>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</si>
  <si>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</si>
  <si>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</si>
  <si>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</si>
  <si>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</si>
  <si>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</si>
  <si>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</si>
  <si>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</si>
  <si>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</si>
  <si>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</si>
  <si>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</si>
  <si>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</si>
  <si>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</si>
  <si>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</si>
  <si>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</si>
  <si>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</si>
  <si>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</si>
  <si>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</si>
  <si>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</si>
  <si>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</si>
  <si>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</si>
  <si>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</si>
  <si>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</si>
  <si>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</si>
  <si>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</si>
  <si>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</si>
  <si>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</si>
  <si>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</si>
  <si>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</si>
  <si>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</si>
  <si>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</si>
  <si>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</si>
  <si>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</si>
  <si>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</si>
  <si>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</si>
  <si>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</si>
  <si>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</si>
  <si>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</si>
  <si>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</si>
  <si>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</si>
  <si>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</si>
  <si>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</si>
  <si>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</si>
  <si>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</si>
  <si>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</si>
  <si>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</si>
  <si>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</si>
  <si>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</si>
  <si>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</si>
  <si>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</si>
  <si>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</si>
  <si>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</si>
  <si>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</si>
  <si>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</si>
  <si>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</si>
  <si>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</si>
  <si>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</si>
  <si>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</si>
  <si>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</si>
  <si>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</si>
  <si>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</si>
  <si>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</si>
  <si>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</si>
  <si>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</si>
  <si>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</si>
  <si>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</si>
  <si>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</si>
  <si>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</si>
  <si>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</si>
  <si>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</si>
  <si>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</si>
  <si>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</si>
  <si>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</si>
  <si>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</si>
  <si>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</si>
  <si>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</si>
  <si>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</si>
  <si>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</si>
  <si>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</si>
  <si>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</si>
  <si>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</si>
  <si>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</si>
  <si>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</si>
  <si>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</si>
  <si>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</si>
  <si>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</si>
  <si>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</si>
  <si>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</si>
  <si>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</si>
  <si>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</si>
  <si>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</si>
  <si>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</si>
  <si>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</si>
  <si>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</si>
  <si>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</si>
  <si>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</si>
  <si>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</si>
  <si>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</si>
  <si>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</si>
  <si>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</si>
  <si>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</si>
  <si>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</si>
  <si>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</si>
  <si>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</si>
  <si>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</si>
  <si>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</si>
  <si>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</si>
  <si>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</si>
  <si>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</si>
  <si>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</si>
  <si>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</si>
  <si>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</si>
  <si>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</si>
  <si>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</si>
  <si>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</si>
  <si>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</si>
  <si>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</si>
  <si>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</si>
  <si>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</si>
  <si>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</si>
  <si>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</si>
  <si>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</si>
  <si>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</si>
  <si>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</si>
  <si>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</si>
  <si>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</si>
  <si>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</si>
  <si>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</si>
  <si>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</si>
  <si>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</si>
  <si>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</si>
  <si>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</si>
  <si>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</si>
  <si>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</si>
  <si>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</si>
  <si>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</si>
  <si>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</si>
  <si>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</si>
  <si>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</si>
  <si>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</si>
  <si>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</si>
  <si>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</si>
  <si>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</si>
  <si>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</si>
  <si>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</si>
  <si>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</si>
  <si>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</si>
  <si>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</si>
  <si>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</si>
  <si>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</si>
  <si>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</si>
  <si>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</si>
  <si>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</si>
  <si>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</si>
  <si>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</si>
  <si>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</si>
  <si>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</si>
  <si>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</si>
  <si>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</si>
  <si>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</si>
  <si>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</si>
  <si>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</si>
  <si>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</si>
  <si>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</si>
  <si>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</si>
  <si>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</si>
  <si>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</si>
  <si>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</si>
  <si>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</si>
  <si>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</si>
  <si>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</si>
  <si>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</si>
  <si>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</si>
  <si>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</si>
  <si>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</si>
  <si>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</si>
  <si>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</si>
  <si>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</si>
  <si>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</si>
  <si>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</si>
  <si>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</si>
  <si>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</si>
  <si>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</si>
  <si>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</si>
  <si>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</si>
  <si>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</si>
  <si>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</si>
  <si>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</si>
  <si>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</si>
  <si>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</si>
  <si>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</si>
  <si>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</si>
  <si>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</si>
  <si>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</si>
  <si>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</si>
  <si>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</si>
  <si>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</si>
  <si>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</si>
  <si>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</si>
  <si>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</si>
  <si>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</si>
  <si>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</si>
  <si>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</si>
  <si>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</si>
  <si>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</si>
  <si>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</si>
  <si>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</si>
  <si>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</si>
  <si>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</si>
  <si>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</si>
  <si>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</si>
  <si>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</si>
  <si>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</si>
  <si>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</si>
  <si>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</si>
  <si>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</si>
  <si>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</si>
  <si>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</si>
  <si>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</si>
  <si>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</si>
  <si>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</si>
  <si>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</si>
  <si>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</si>
  <si>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</si>
  <si>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</si>
  <si>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</si>
  <si>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</si>
  <si>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</si>
  <si>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</si>
  <si>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</si>
  <si>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</si>
  <si>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</si>
  <si>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</si>
  <si>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</si>
  <si>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</si>
  <si>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</si>
  <si>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</si>
  <si>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</si>
  <si>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</si>
  <si>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</si>
  <si>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</si>
  <si>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</si>
  <si>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</si>
  <si>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</si>
  <si>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</si>
  <si>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</si>
  <si>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</si>
  <si>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</si>
  <si>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</si>
  <si>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</si>
  <si>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</si>
  <si>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</si>
  <si>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</si>
  <si>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</si>
  <si>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</si>
  <si>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</si>
  <si>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</si>
  <si>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</si>
  <si>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</si>
  <si>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</si>
  <si>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</si>
  <si>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</si>
  <si>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</si>
  <si>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</si>
  <si>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</si>
  <si>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</si>
  <si>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</si>
  <si>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</si>
  <si>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</si>
  <si>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</si>
  <si>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</si>
  <si>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</si>
  <si>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</si>
  <si>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</si>
  <si>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</si>
  <si>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</si>
  <si>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</si>
  <si>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</si>
  <si>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</si>
  <si>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</si>
  <si>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</si>
  <si>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</si>
  <si>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</si>
  <si>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</si>
  <si>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</si>
  <si>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</si>
  <si>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</si>
  <si>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</si>
  <si>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</si>
  <si>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</si>
  <si>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</si>
  <si>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</si>
  <si>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</si>
  <si>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</si>
  <si>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</si>
  <si>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</si>
  <si>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</si>
  <si>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</si>
  <si>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</si>
  <si>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</si>
  <si>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</si>
  <si>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</si>
  <si>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</si>
  <si>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</si>
  <si>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</si>
  <si>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</si>
  <si>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</si>
  <si>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</si>
  <si>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</si>
  <si>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</si>
  <si>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</si>
  <si>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</si>
  <si>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</si>
  <si>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</si>
  <si>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</si>
  <si>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</si>
  <si>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</si>
  <si>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</si>
  <si>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</si>
  <si>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</si>
  <si>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</si>
  <si>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</si>
  <si>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</si>
  <si>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</si>
  <si>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</si>
  <si>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</si>
  <si>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</si>
  <si>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</si>
  <si>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</si>
  <si>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</si>
  <si>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</si>
  <si>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</si>
  <si>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</si>
  <si>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</si>
  <si>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</si>
  <si>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</si>
  <si>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</si>
  <si>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</si>
  <si>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</si>
  <si>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</si>
  <si>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</si>
  <si>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</si>
  <si>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</si>
  <si>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</si>
  <si>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</si>
  <si>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</si>
  <si>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</si>
  <si>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</si>
  <si>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</si>
  <si>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</si>
  <si>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</si>
  <si>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</si>
  <si>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</si>
  <si>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</si>
  <si>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</si>
  <si>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</si>
  <si>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</si>
  <si>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</si>
  <si>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</si>
  <si>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</si>
  <si>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</si>
  <si>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</si>
  <si>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</si>
  <si>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</si>
  <si>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</si>
  <si>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</si>
  <si>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</si>
  <si>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</si>
  <si>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</si>
  <si>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</si>
  <si>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</si>
  <si>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</si>
  <si>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</si>
  <si>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</si>
  <si>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</si>
  <si>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</si>
  <si>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</si>
  <si>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</si>
  <si>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</si>
  <si>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</si>
  <si>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</si>
  <si>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</si>
  <si>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</si>
  <si>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</si>
  <si>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</si>
  <si>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</si>
  <si>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</si>
  <si>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</si>
  <si>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</si>
  <si>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</si>
  <si>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</si>
  <si>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</si>
  <si>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</si>
  <si>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</si>
  <si>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</si>
  <si>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</si>
  <si>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</si>
  <si>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</si>
  <si>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</si>
  <si>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</si>
  <si>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</si>
  <si>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</si>
  <si>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</si>
  <si>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</si>
  <si>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</si>
  <si>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</si>
  <si>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</si>
  <si>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</si>
  <si>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</si>
  <si>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</si>
  <si>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</si>
  <si>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</si>
  <si>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</si>
  <si>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</si>
  <si>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</si>
  <si>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</si>
  <si>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</si>
  <si>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</si>
  <si>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</si>
  <si>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</si>
  <si>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</si>
  <si>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</si>
  <si>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</si>
  <si>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</si>
  <si>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</si>
  <si>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</si>
  <si>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</si>
  <si>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</si>
  <si>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</si>
  <si>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</si>
  <si>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</si>
  <si>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</si>
  <si>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</si>
  <si>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</si>
  <si>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</si>
  <si>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</si>
  <si>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</si>
  <si>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</si>
  <si>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</si>
  <si>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</si>
  <si>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</si>
  <si>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</si>
  <si>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</si>
  <si>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</si>
  <si>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</si>
  <si>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</si>
  <si>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</si>
  <si>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</si>
  <si>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</si>
  <si>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</si>
  <si>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</si>
  <si>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</si>
  <si>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</si>
  <si>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</si>
  <si>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</si>
  <si>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</si>
  <si>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</si>
  <si>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</si>
  <si>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</si>
  <si>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</si>
  <si>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</si>
  <si>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</si>
  <si>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</si>
  <si>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</si>
  <si>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</si>
  <si>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</si>
  <si>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</si>
  <si>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</si>
  <si>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</si>
  <si>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</si>
  <si>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</si>
  <si>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</si>
  <si>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</si>
  <si>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</si>
  <si>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</si>
  <si>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</si>
  <si>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</si>
  <si>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</si>
  <si>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</si>
  <si>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</si>
  <si>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</si>
  <si>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</si>
  <si>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</si>
  <si>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</si>
  <si>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</si>
  <si>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</si>
  <si>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</si>
  <si>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</si>
  <si>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</si>
  <si>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</si>
  <si>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</si>
  <si>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</si>
  <si>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</si>
  <si>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</si>
  <si>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</si>
  <si>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</si>
  <si>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</si>
  <si>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</si>
  <si>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</si>
  <si>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</si>
  <si>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</si>
  <si>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</si>
  <si>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</si>
  <si>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</si>
  <si>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</si>
  <si>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</si>
  <si>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</si>
  <si>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</si>
  <si>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</si>
  <si>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</si>
  <si>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</si>
  <si>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</si>
  <si>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</si>
  <si>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</si>
  <si>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</si>
  <si>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</si>
  <si>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</si>
  <si>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</si>
  <si>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</si>
  <si>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</si>
  <si>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</si>
  <si>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</si>
  <si>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</si>
  <si>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</si>
  <si>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</si>
  <si>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</si>
  <si>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</si>
  <si>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</si>
  <si>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</si>
  <si>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</si>
  <si>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</si>
  <si>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</si>
  <si>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</si>
  <si>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</si>
  <si>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</si>
  <si>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</si>
  <si>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</si>
  <si>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</si>
  <si>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</si>
  <si>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</si>
  <si>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</si>
  <si>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</si>
  <si>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</si>
  <si>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</si>
  <si>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</si>
  <si>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</si>
  <si>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</si>
  <si>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</si>
  <si>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</si>
  <si>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</si>
  <si>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</si>
  <si>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</si>
  <si>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</si>
  <si>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</si>
  <si>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</si>
  <si>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</si>
  <si>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</si>
  <si>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</si>
  <si>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</si>
  <si>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</si>
  <si>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</si>
  <si>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</si>
  <si>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</si>
  <si>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</si>
  <si>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</si>
  <si>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</si>
  <si>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</si>
  <si>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</si>
  <si>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</si>
  <si>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</si>
  <si>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</si>
  <si>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</si>
  <si>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</si>
  <si>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</si>
  <si>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</si>
  <si>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</si>
  <si>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</si>
  <si>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</si>
  <si>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</si>
  <si>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</si>
  <si>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</si>
  <si>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</si>
  <si>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</si>
  <si>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</si>
  <si>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</si>
  <si>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</si>
  <si>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</si>
  <si>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</si>
  <si>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</si>
  <si>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</si>
  <si>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</si>
  <si>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</si>
  <si>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</si>
  <si>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</si>
  <si>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</si>
  <si>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</si>
  <si>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</si>
  <si>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</si>
  <si>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</si>
  <si>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</si>
  <si>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</si>
  <si>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</si>
  <si>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</si>
  <si>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</si>
  <si>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</si>
  <si>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</si>
  <si>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</si>
  <si>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</si>
  <si>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</si>
  <si>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</si>
  <si>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</si>
  <si>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</si>
  <si>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</si>
  <si>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</si>
  <si>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</si>
  <si>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</si>
  <si>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</si>
  <si>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</si>
  <si>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</si>
  <si>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</si>
  <si>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</si>
  <si>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</si>
  <si>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</si>
  <si>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</si>
  <si>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</si>
  <si>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</si>
  <si>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</si>
  <si>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</si>
  <si>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</si>
  <si>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</si>
  <si>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</si>
  <si>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</si>
  <si>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</si>
  <si>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</si>
  <si>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</si>
  <si>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</si>
  <si>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</si>
  <si>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</si>
  <si>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</si>
  <si>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</si>
  <si>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</si>
  <si>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</si>
  <si>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</si>
  <si>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</si>
  <si>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</si>
  <si>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</si>
  <si>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</si>
  <si>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</si>
  <si>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</si>
  <si>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</si>
  <si>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</si>
  <si>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</si>
  <si>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</si>
  <si>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</si>
  <si>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</si>
  <si>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</si>
  <si>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</si>
  <si>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</si>
  <si>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</si>
  <si>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</si>
  <si>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</si>
  <si>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</si>
  <si>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</si>
  <si>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</si>
  <si>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</si>
  <si>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</si>
  <si>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</si>
  <si>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</si>
  <si>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</si>
  <si>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</si>
  <si>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</si>
  <si>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</si>
  <si>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</si>
  <si>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</si>
  <si>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</si>
  <si>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</si>
  <si>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</si>
  <si>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</si>
  <si>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</si>
  <si>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</si>
  <si>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</si>
  <si>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</si>
  <si>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</si>
  <si>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</si>
  <si>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</si>
  <si>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</si>
  <si>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</si>
  <si>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</si>
  <si>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</si>
  <si>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</si>
  <si>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</si>
  <si>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</si>
  <si>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</si>
  <si>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</si>
  <si>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</si>
  <si>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</si>
  <si>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</si>
  <si>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</si>
  <si>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</si>
  <si>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</si>
  <si>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</si>
  <si>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</si>
  <si>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</si>
  <si>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</si>
  <si>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</si>
  <si>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</si>
  <si>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</si>
  <si>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</si>
  <si>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</si>
  <si>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</si>
  <si>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</si>
  <si>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</si>
  <si>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</si>
  <si>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</si>
  <si>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</si>
  <si>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</si>
  <si>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</si>
  <si>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</si>
  <si>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</si>
  <si>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</si>
  <si>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</si>
  <si>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</si>
  <si>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</si>
  <si>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</si>
  <si>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</si>
  <si>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</si>
  <si>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</si>
  <si>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</si>
  <si>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</si>
  <si>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</si>
  <si>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</si>
  <si>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</si>
  <si>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</si>
  <si>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</si>
  <si>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</si>
  <si>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</si>
  <si>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</si>
  <si>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</si>
  <si>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</si>
  <si>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</si>
  <si>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</si>
  <si>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</si>
  <si>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</si>
  <si>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</si>
  <si>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</si>
  <si>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</si>
  <si>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</si>
  <si>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</si>
  <si>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</si>
  <si>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</si>
  <si>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</si>
  <si>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</si>
  <si>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</si>
  <si>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</si>
  <si>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</si>
  <si>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</si>
  <si>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</si>
  <si>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</si>
  <si>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</si>
  <si>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</si>
  <si>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</si>
  <si>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</si>
  <si>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</si>
  <si>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</si>
  <si>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</si>
  <si>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</si>
  <si>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</si>
  <si>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</si>
  <si>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</si>
  <si>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</si>
  <si>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</si>
  <si>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</si>
  <si>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</si>
  <si>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</si>
  <si>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</si>
  <si>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</si>
  <si>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</si>
  <si>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</si>
  <si>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</si>
  <si>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</si>
  <si>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</si>
  <si>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</si>
  <si>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</si>
  <si>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</si>
  <si>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</si>
  <si>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</si>
  <si>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</si>
  <si>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</si>
  <si>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</si>
  <si>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</si>
  <si>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</si>
  <si>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</si>
  <si>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</si>
  <si>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</si>
  <si>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</si>
  <si>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</si>
  <si>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</si>
  <si>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</si>
  <si>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</si>
  <si>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</si>
  <si>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</si>
  <si>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</si>
  <si>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</si>
  <si>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</si>
  <si>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</si>
  <si>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</si>
  <si>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</si>
  <si>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</si>
  <si>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</si>
  <si>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</si>
  <si>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</si>
  <si>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</si>
  <si>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</si>
  <si>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</si>
  <si>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</si>
  <si>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</si>
  <si>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</si>
  <si>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</si>
  <si>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</si>
  <si>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</si>
  <si>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</si>
  <si>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</si>
  <si>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</si>
  <si>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</si>
  <si>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</si>
  <si>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</si>
  <si>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</si>
  <si>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</si>
  <si>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</si>
  <si>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</si>
  <si>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</si>
  <si>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</si>
  <si>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</si>
  <si>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</si>
  <si>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</si>
  <si>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</si>
  <si>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</si>
  <si>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</si>
  <si>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</si>
  <si>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</si>
  <si>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</si>
  <si>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</si>
  <si>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</si>
  <si>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</si>
  <si>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</si>
  <si>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</si>
  <si>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</si>
  <si>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</si>
  <si>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</si>
  <si>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</si>
  <si>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</si>
  <si>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</si>
  <si>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</si>
  <si>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</si>
  <si>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</si>
  <si>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</si>
  <si>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</si>
  <si>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</si>
  <si>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</si>
  <si>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</si>
  <si>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</si>
  <si>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</si>
  <si>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</si>
  <si>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</si>
  <si>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</si>
  <si>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</si>
  <si>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</si>
  <si>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</si>
  <si>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</si>
  <si>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</si>
  <si>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</si>
  <si>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</si>
  <si>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</si>
  <si>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</si>
  <si>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</si>
  <si>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</si>
  <si>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</si>
  <si>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</si>
  <si>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</si>
  <si>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</si>
  <si>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</si>
  <si>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</si>
  <si>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</si>
  <si>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</si>
  <si>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</si>
  <si>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</si>
  <si>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</si>
  <si>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</si>
  <si>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</si>
  <si>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</si>
  <si>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</si>
  <si>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</si>
  <si>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</si>
  <si>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</si>
  <si>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</si>
  <si>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</si>
  <si>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</si>
  <si>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</si>
  <si>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</si>
  <si>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</si>
  <si>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</si>
  <si>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</si>
  <si>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</si>
  <si>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</si>
  <si>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</si>
  <si>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</si>
  <si>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</si>
  <si>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</si>
  <si>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</si>
  <si>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</si>
  <si>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</si>
  <si>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</si>
  <si>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</si>
  <si>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</si>
  <si>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</si>
  <si>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</si>
  <si>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</si>
  <si>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</si>
  <si>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</si>
  <si>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</si>
  <si>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</si>
  <si>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</si>
  <si>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</si>
  <si>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</si>
  <si>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</si>
  <si>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</si>
  <si>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</si>
  <si>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</si>
  <si>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</si>
  <si>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</si>
  <si>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</si>
  <si>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</si>
  <si>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</si>
  <si>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</si>
  <si>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</si>
  <si>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</si>
  <si>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</si>
  <si>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</si>
  <si>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</si>
  <si>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</si>
  <si>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</si>
  <si>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</si>
  <si>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</si>
  <si>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</si>
  <si>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</si>
  <si>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</si>
  <si>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</si>
  <si>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</si>
  <si>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</si>
  <si>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</si>
  <si>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</si>
  <si>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</si>
  <si>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</si>
  <si>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</si>
  <si>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</si>
  <si>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</si>
  <si>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</si>
  <si>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</si>
  <si>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</si>
  <si>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</si>
  <si>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</si>
  <si>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</si>
  <si>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</si>
  <si>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</si>
  <si>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</si>
  <si>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</si>
  <si>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</si>
  <si>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</si>
  <si>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</si>
  <si>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</si>
  <si>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</si>
  <si>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</si>
  <si>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</si>
  <si>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</si>
  <si>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</si>
  <si>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</si>
  <si>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</si>
  <si>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</si>
  <si>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</si>
  <si>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</si>
  <si>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</si>
  <si>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</si>
  <si>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</si>
  <si>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</si>
  <si>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</si>
  <si>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</si>
  <si>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</si>
  <si>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</si>
  <si>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</si>
  <si>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</si>
  <si>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</si>
  <si>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</si>
  <si>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</si>
  <si>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</si>
  <si>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</si>
  <si>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</si>
  <si>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</si>
  <si>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</si>
  <si>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</si>
  <si>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</si>
  <si>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</si>
  <si>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</si>
  <si>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</si>
  <si>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</si>
  <si>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</si>
  <si>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</si>
  <si>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</si>
  <si>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</si>
  <si>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</si>
  <si>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</si>
  <si>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</si>
  <si>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</si>
  <si>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</si>
  <si>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</si>
  <si>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</si>
  <si>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</si>
  <si>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</si>
  <si>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</si>
  <si>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</si>
  <si>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</si>
  <si>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</si>
  <si>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</si>
  <si>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</si>
  <si>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</si>
  <si>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</si>
  <si>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</si>
  <si>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</si>
  <si>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</si>
  <si>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</si>
  <si>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</si>
  <si>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</si>
  <si>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</si>
  <si>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</si>
  <si>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</si>
  <si>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</si>
  <si>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</si>
  <si>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</si>
  <si>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</si>
  <si>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</si>
  <si>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</si>
  <si>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</si>
  <si>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</si>
  <si>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</si>
  <si>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</si>
  <si>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</si>
  <si>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</si>
  <si>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</si>
  <si>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</si>
  <si>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</si>
  <si>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</si>
  <si>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</si>
  <si>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</si>
  <si>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</si>
  <si>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</si>
  <si>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</si>
  <si>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</si>
  <si>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</si>
  <si>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</si>
  <si>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</si>
  <si>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</si>
  <si>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</si>
  <si>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</si>
  <si>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</si>
  <si>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</si>
  <si>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</si>
  <si>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</si>
  <si>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</si>
  <si>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</si>
  <si>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</si>
  <si>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</si>
  <si>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</si>
  <si>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</si>
  <si>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</si>
  <si>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</si>
  <si>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</si>
  <si>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</si>
  <si>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</si>
  <si>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</si>
  <si>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</si>
  <si>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</si>
  <si>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</si>
  <si>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</si>
  <si>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</si>
  <si>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</si>
  <si>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</si>
  <si>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</si>
  <si>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</si>
  <si>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</si>
  <si>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</si>
  <si>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</si>
  <si>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</si>
  <si>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</si>
  <si>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</si>
  <si>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</si>
  <si>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</si>
  <si>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</si>
  <si>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</si>
  <si>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</si>
  <si>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</si>
  <si>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</si>
  <si>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</si>
  <si>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</si>
  <si>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</si>
  <si>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</si>
  <si>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</si>
  <si>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</si>
  <si>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</si>
  <si>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</si>
  <si>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</si>
  <si>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</si>
  <si>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</si>
  <si>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</si>
  <si>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</si>
  <si>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</si>
  <si>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</si>
  <si>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</si>
  <si>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</si>
  <si>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</si>
  <si>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</si>
  <si>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</si>
  <si>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</si>
  <si>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</si>
  <si>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</si>
  <si>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</si>
  <si>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</si>
  <si>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</si>
  <si>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</si>
  <si>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</si>
  <si>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</si>
  <si>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</si>
  <si>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</si>
  <si>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</si>
  <si>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</si>
  <si>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</si>
  <si>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</si>
  <si>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</si>
  <si>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</si>
  <si>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</si>
  <si>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</si>
  <si>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</si>
  <si>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</si>
  <si>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</si>
  <si>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</si>
  <si>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</si>
  <si>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</si>
  <si>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</si>
  <si>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</si>
  <si>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</si>
  <si>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</si>
  <si>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</si>
  <si>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</si>
  <si>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</si>
  <si>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</si>
  <si>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</si>
  <si>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</si>
  <si>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</si>
  <si>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</si>
  <si>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</si>
  <si>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</si>
  <si>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</si>
  <si>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</si>
  <si>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</si>
  <si>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</si>
  <si>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</si>
  <si>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</si>
  <si>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</si>
  <si>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</si>
  <si>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</si>
  <si>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</si>
  <si>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</si>
  <si>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</si>
  <si>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</si>
  <si>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</si>
  <si>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</si>
  <si>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</si>
  <si>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</si>
  <si>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</si>
  <si>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</si>
  <si>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</si>
  <si>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</si>
  <si>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</si>
  <si>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</si>
  <si>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</si>
  <si>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</si>
  <si>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</si>
  <si>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</si>
  <si>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</si>
  <si>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</si>
  <si>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</si>
  <si>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</si>
  <si>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</si>
  <si>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</si>
  <si>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</si>
  <si>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</si>
  <si>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</si>
  <si>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</si>
  <si>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</si>
  <si>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</si>
  <si>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</si>
  <si>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</si>
  <si>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</si>
  <si>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</si>
  <si>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</si>
  <si>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</si>
  <si>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</si>
  <si>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</si>
  <si>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</si>
  <si>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</si>
  <si>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</si>
  <si>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</si>
  <si>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</si>
  <si>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</si>
  <si>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</si>
  <si>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</si>
  <si>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</si>
  <si>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</si>
  <si>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</si>
  <si>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</si>
  <si>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</si>
  <si>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</si>
  <si>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</si>
  <si>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</si>
  <si>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</si>
  <si>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</si>
  <si>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</si>
  <si>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</si>
  <si>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</si>
  <si>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</si>
  <si>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</si>
  <si>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</si>
  <si>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</si>
  <si>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</si>
  <si>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</si>
  <si>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</si>
  <si>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</si>
  <si>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</si>
  <si>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</si>
  <si>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</si>
  <si>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</si>
  <si>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</si>
  <si>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</si>
  <si>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</si>
  <si>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</si>
  <si>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</si>
  <si>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</si>
  <si>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</si>
  <si>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</si>
  <si>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</si>
  <si>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</si>
  <si>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</si>
  <si>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</si>
  <si>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</si>
  <si>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</si>
  <si>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</si>
  <si>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</si>
  <si>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</si>
  <si>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</si>
  <si>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</si>
  <si>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</si>
  <si>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</si>
  <si>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</si>
  <si>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</si>
  <si>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</si>
  <si>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</si>
  <si>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</si>
  <si>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</si>
  <si>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</si>
  <si>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</si>
  <si>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</si>
  <si>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</si>
  <si>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</si>
  <si>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</si>
  <si>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</si>
  <si>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</si>
  <si>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</si>
  <si>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</si>
  <si>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</si>
  <si>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</si>
  <si>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</si>
  <si>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</si>
  <si>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</si>
  <si>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</si>
  <si>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</si>
  <si>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</si>
  <si>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</si>
  <si>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</si>
  <si>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</si>
  <si>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</si>
  <si>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</si>
  <si>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</si>
  <si>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</si>
  <si>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</si>
  <si>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</si>
  <si>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</si>
  <si>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</si>
  <si>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</si>
  <si>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</si>
  <si>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</si>
  <si>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</si>
  <si>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</si>
  <si>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</si>
  <si>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</si>
  <si>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</si>
  <si>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</si>
  <si>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</si>
  <si>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</si>
  <si>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</si>
  <si>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</si>
  <si>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</si>
  <si>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</si>
  <si>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</si>
  <si>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</si>
  <si>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</si>
  <si>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</si>
  <si>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</si>
  <si>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</si>
  <si>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</si>
  <si>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</si>
  <si>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</si>
  <si>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</si>
  <si>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</si>
  <si>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</si>
  <si>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</si>
  <si>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</si>
  <si>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</si>
  <si>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</si>
  <si>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</si>
  <si>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</si>
  <si>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</si>
  <si>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</si>
  <si>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</si>
  <si>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</si>
  <si>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</si>
  <si>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</si>
  <si>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</si>
  <si>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</si>
  <si>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</si>
  <si>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</si>
  <si>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</si>
  <si>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</si>
  <si>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</si>
  <si>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</si>
  <si>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</si>
  <si>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</si>
  <si>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</si>
  <si>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</si>
  <si>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</si>
  <si>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</si>
  <si>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</si>
  <si>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</si>
  <si>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</si>
  <si>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</si>
  <si>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</si>
  <si>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</si>
  <si>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</si>
  <si>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</si>
  <si>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</si>
  <si>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</si>
  <si>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</si>
  <si>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</si>
  <si>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</si>
  <si>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</si>
  <si>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</si>
  <si>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</si>
  <si>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</si>
  <si>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</si>
  <si>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</si>
  <si>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</si>
  <si>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</si>
  <si>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</si>
  <si>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</si>
  <si>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</si>
  <si>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</si>
  <si>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</si>
  <si>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</si>
  <si>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</si>
  <si>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</si>
  <si>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</si>
  <si>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</si>
  <si>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</si>
  <si>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</si>
  <si>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</si>
  <si>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</si>
  <si>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</si>
  <si>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</si>
  <si>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</si>
  <si>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</si>
  <si>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</si>
  <si>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</si>
  <si>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</si>
  <si>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</si>
  <si>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</si>
  <si>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</si>
  <si>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</si>
  <si>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</si>
  <si>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</si>
  <si>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</si>
  <si>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</si>
  <si>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</si>
  <si>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</si>
  <si>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</si>
  <si>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</si>
  <si>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</si>
  <si>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</si>
  <si>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</si>
  <si>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</si>
  <si>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</si>
  <si>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</si>
  <si>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</si>
  <si>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</si>
  <si>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</si>
  <si>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</si>
  <si>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</si>
  <si>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</si>
  <si>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</si>
  <si>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</si>
  <si>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</si>
  <si>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</si>
  <si>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</si>
  <si>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</si>
  <si>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</si>
  <si>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</si>
  <si>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</si>
  <si>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</si>
  <si>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</si>
  <si>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</si>
  <si>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</si>
  <si>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</si>
  <si>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</si>
  <si>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</si>
  <si>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</si>
  <si>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</si>
  <si>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</si>
  <si>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</si>
  <si>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</si>
  <si>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</si>
  <si>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</si>
  <si>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</si>
  <si>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</si>
  <si>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</si>
  <si>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</si>
  <si>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</si>
  <si>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</si>
  <si>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</si>
  <si>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</si>
  <si>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</si>
  <si>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</si>
  <si>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</si>
  <si>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</si>
  <si>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</si>
  <si>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</si>
  <si>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</si>
  <si>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</si>
  <si>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</si>
  <si>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</si>
  <si>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</si>
  <si>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</si>
  <si>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</si>
  <si>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</si>
  <si>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</si>
  <si>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</si>
  <si>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</si>
  <si>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</si>
  <si>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</si>
  <si>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</si>
  <si>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</si>
  <si>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</si>
  <si>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</si>
  <si>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</si>
  <si>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</si>
  <si>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</si>
  <si>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</si>
  <si>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</si>
  <si>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</si>
  <si>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</si>
  <si>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</si>
  <si>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</si>
  <si>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</si>
  <si>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</si>
  <si>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</si>
  <si>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</si>
  <si>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</si>
  <si>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</si>
  <si>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</si>
  <si>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</si>
  <si>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</si>
  <si>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</si>
  <si>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</si>
  <si>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</si>
  <si>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</si>
  <si>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</si>
  <si>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</si>
  <si>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</si>
  <si>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</si>
  <si>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</si>
  <si>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</si>
  <si>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</si>
  <si>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</si>
  <si>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</si>
  <si>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</si>
  <si>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</si>
  <si>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</si>
  <si>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</si>
  <si>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</si>
  <si>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</si>
  <si>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</si>
  <si>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</si>
  <si>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</si>
  <si>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</si>
  <si>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</si>
  <si>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</si>
  <si>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</si>
  <si>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</si>
  <si>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</si>
  <si>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</si>
  <si>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</si>
  <si>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</si>
  <si>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</si>
  <si>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</si>
  <si>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</si>
  <si>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</si>
  <si>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</si>
  <si>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</si>
  <si>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</si>
  <si>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</si>
  <si>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</si>
  <si>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</si>
  <si>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</si>
  <si>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</si>
  <si>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</si>
  <si>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</si>
  <si>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</si>
  <si>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</si>
  <si>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</si>
  <si>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</si>
  <si>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</si>
  <si>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</si>
  <si>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</si>
  <si>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</si>
  <si>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</si>
  <si>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</si>
  <si>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</si>
  <si>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</si>
  <si>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</si>
  <si>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</si>
  <si>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</si>
  <si>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</si>
  <si>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</si>
  <si>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</si>
  <si>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</si>
  <si>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</si>
  <si>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</si>
  <si>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</si>
  <si>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</si>
  <si>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</si>
  <si>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</si>
  <si>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</si>
  <si>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</si>
  <si>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</si>
  <si>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</si>
  <si>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</si>
  <si>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</si>
  <si>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</si>
  <si>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</si>
  <si>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</si>
  <si>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</si>
  <si>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</si>
  <si>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</si>
  <si>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</si>
  <si>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</si>
  <si>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</si>
  <si>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</si>
  <si>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</si>
  <si>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</si>
  <si>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</si>
  <si>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</si>
  <si>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</si>
  <si>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</si>
  <si>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</si>
  <si>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</si>
  <si>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</si>
  <si>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</si>
  <si>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</si>
  <si>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</si>
  <si>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</si>
  <si>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</si>
  <si>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</si>
  <si>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</si>
  <si>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</si>
  <si>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</si>
  <si>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</si>
  <si>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</si>
  <si>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</si>
  <si>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</si>
  <si>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</si>
  <si>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</si>
  <si>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</si>
  <si>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</si>
  <si>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</si>
  <si>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</si>
  <si>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</si>
  <si>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</si>
  <si>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</si>
  <si>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</si>
  <si>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</si>
  <si>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</si>
  <si>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</si>
  <si>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</si>
  <si>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</si>
  <si>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</si>
  <si>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</si>
  <si>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</si>
  <si>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</si>
  <si>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</si>
  <si>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</si>
  <si>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</si>
  <si>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</si>
  <si>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</si>
  <si>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</si>
  <si>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</si>
  <si>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</si>
  <si>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</si>
  <si>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</si>
  <si>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</si>
  <si>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</si>
  <si>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</si>
  <si>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</si>
  <si>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</si>
  <si>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</si>
  <si>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</si>
  <si>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</si>
  <si>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</si>
  <si>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</si>
  <si>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</si>
  <si>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</si>
  <si>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</si>
  <si>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</si>
  <si>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</si>
  <si>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</si>
  <si>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</si>
  <si>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</si>
  <si>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</si>
  <si>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</si>
  <si>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</si>
  <si>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</si>
  <si>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</si>
  <si>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</si>
  <si>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</si>
  <si>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</si>
  <si>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</si>
  <si>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</si>
  <si>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</si>
  <si>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</si>
  <si>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</si>
  <si>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</si>
  <si>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</si>
  <si>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</si>
  <si>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</si>
  <si>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</si>
  <si>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</si>
  <si>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</si>
  <si>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</si>
  <si>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</si>
  <si>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</si>
  <si>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</si>
  <si>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</si>
  <si>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</si>
  <si>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</si>
  <si>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</si>
  <si>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</si>
  <si>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</si>
  <si>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</si>
  <si>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</si>
  <si>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</si>
  <si>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</si>
  <si>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</si>
  <si>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</si>
  <si>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</si>
  <si>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</si>
  <si>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</si>
  <si>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</si>
  <si>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</si>
  <si>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</si>
  <si>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</si>
  <si>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</si>
  <si>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</si>
  <si>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</si>
  <si>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</si>
  <si>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</si>
  <si>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</si>
  <si>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</si>
  <si>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</si>
  <si>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</si>
  <si>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</si>
  <si>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</si>
  <si>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</si>
  <si>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</si>
  <si>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</si>
  <si>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</si>
  <si>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</si>
  <si>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</si>
  <si>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</si>
  <si>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</si>
  <si>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</si>
  <si>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</si>
  <si>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</si>
  <si>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</si>
  <si>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</si>
  <si>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</si>
  <si>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</si>
  <si>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</si>
  <si>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</si>
  <si>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</si>
  <si>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</si>
  <si>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</si>
  <si>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</si>
  <si>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</si>
  <si>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</si>
  <si>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</si>
  <si>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</si>
  <si>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</si>
  <si>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</si>
  <si>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</si>
  <si>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</si>
  <si>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</si>
  <si>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</si>
  <si>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</si>
  <si>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</si>
  <si>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</si>
  <si>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</si>
  <si>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</si>
  <si>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</si>
  <si>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</si>
  <si>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</si>
  <si>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</si>
  <si>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</si>
  <si>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</si>
  <si>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</si>
  <si>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</si>
  <si>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</si>
  <si>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</si>
  <si>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</si>
  <si>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</si>
  <si>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</si>
  <si>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</si>
  <si>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</si>
  <si>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</si>
  <si>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</si>
  <si>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</si>
  <si>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</si>
  <si>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</si>
  <si>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</si>
  <si>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</si>
  <si>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</si>
  <si>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</si>
  <si>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</si>
  <si>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</si>
  <si>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</si>
  <si>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</si>
  <si>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</si>
  <si>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</si>
  <si>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</si>
  <si>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</si>
  <si>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</si>
  <si>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</si>
  <si>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</si>
  <si>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</si>
  <si>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</si>
  <si>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</si>
  <si>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</si>
  <si>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</si>
  <si>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</si>
  <si>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</si>
  <si>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</si>
  <si>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</si>
  <si>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</si>
  <si>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</si>
  <si>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</si>
  <si>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</si>
  <si>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</si>
  <si>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</si>
  <si>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</si>
  <si>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</si>
  <si>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</si>
  <si>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</si>
  <si>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</si>
  <si>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</si>
  <si>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</si>
  <si>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</si>
  <si>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</si>
  <si>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</si>
  <si>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</si>
  <si>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</si>
  <si>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</si>
  <si>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</si>
  <si>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</si>
  <si>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</si>
  <si>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</si>
  <si>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</si>
  <si>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</si>
  <si>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</si>
  <si>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</si>
  <si>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</si>
  <si>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</si>
  <si>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</si>
  <si>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</si>
  <si>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</si>
  <si>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</si>
  <si>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</si>
  <si>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</si>
  <si>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</si>
  <si>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</si>
  <si>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</si>
  <si>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</si>
  <si>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</si>
  <si>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</si>
  <si>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</si>
  <si>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</si>
  <si>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</si>
  <si>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</si>
  <si>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</si>
  <si>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</si>
  <si>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</si>
  <si>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</si>
  <si>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</si>
  <si>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</si>
  <si>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</si>
  <si>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</si>
  <si>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</si>
  <si>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</si>
  <si>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</si>
  <si>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</si>
  <si>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</si>
  <si>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</si>
  <si>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</si>
  <si>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</si>
  <si>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</si>
  <si>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</si>
  <si>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</si>
  <si>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</si>
  <si>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</si>
  <si>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</si>
  <si>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</si>
  <si>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</si>
  <si>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</si>
  <si>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</si>
  <si>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</si>
  <si>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</si>
  <si>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</si>
  <si>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</si>
  <si>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</si>
  <si>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</si>
  <si>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</si>
  <si>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</si>
  <si>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</si>
  <si>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</si>
  <si>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</si>
  <si>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</si>
  <si>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</si>
  <si>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</si>
  <si>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</si>
  <si>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</si>
  <si>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</si>
  <si>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</si>
  <si>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</si>
  <si>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</si>
  <si>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</si>
  <si>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</si>
  <si>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</si>
  <si>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</si>
  <si>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</si>
  <si>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</si>
  <si>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</si>
  <si>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</si>
  <si>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</si>
  <si>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</si>
  <si>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</si>
  <si>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</si>
  <si>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</si>
  <si>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</si>
  <si>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</si>
  <si>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</si>
  <si>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</si>
  <si>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</si>
  <si>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</si>
  <si>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</si>
  <si>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</si>
  <si>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</si>
  <si>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</si>
  <si>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</si>
  <si>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</si>
  <si>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</si>
  <si>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</si>
  <si>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</si>
  <si>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</si>
  <si>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</si>
  <si>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</si>
  <si>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</si>
  <si>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</si>
  <si>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</si>
  <si>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</si>
  <si>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</si>
  <si>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</si>
  <si>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</si>
  <si>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</si>
  <si>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</si>
  <si>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</si>
  <si>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</si>
  <si>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</si>
  <si>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</si>
  <si>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</si>
  <si>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</si>
  <si>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</si>
  <si>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</si>
  <si>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</si>
  <si>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</si>
  <si>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</si>
  <si>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</si>
  <si>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</si>
  <si>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</si>
  <si>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</si>
  <si>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</si>
  <si>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</si>
  <si>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</si>
  <si>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</si>
  <si>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</si>
  <si>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</si>
  <si>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</si>
  <si>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</si>
  <si>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</si>
  <si>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</si>
  <si>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</si>
  <si>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</si>
  <si>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</si>
  <si>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</si>
  <si>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</si>
  <si>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</si>
  <si>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</si>
  <si>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</si>
  <si>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</si>
  <si>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</si>
  <si>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</si>
  <si>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</si>
  <si>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</si>
  <si>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</si>
  <si>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</si>
  <si>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</si>
  <si>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</si>
  <si>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</si>
  <si>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</si>
  <si>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</si>
  <si>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</si>
  <si>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</si>
  <si>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</si>
  <si>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</si>
  <si>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</si>
  <si>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</si>
  <si>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</si>
  <si>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</si>
  <si>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</si>
  <si>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</si>
  <si>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</si>
  <si>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</si>
  <si>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</si>
  <si>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</si>
  <si>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</si>
  <si>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</si>
  <si>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</si>
  <si>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</si>
  <si>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</si>
  <si>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</si>
  <si>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</si>
  <si>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</si>
  <si>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</si>
  <si>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</si>
  <si>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</si>
  <si>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</si>
  <si>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</si>
  <si>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</si>
  <si>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</si>
  <si>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</si>
  <si>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</si>
  <si>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</si>
  <si>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</si>
  <si>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</si>
  <si>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</si>
  <si>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</si>
  <si>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</si>
  <si>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</si>
  <si>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</si>
  <si>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</si>
  <si>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</si>
  <si>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</si>
  <si>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</si>
  <si>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</si>
  <si>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</si>
  <si>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</si>
  <si>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</si>
  <si>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</si>
  <si>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</si>
  <si>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</si>
  <si>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</si>
  <si>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</si>
  <si>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</si>
  <si>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</si>
  <si>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</si>
  <si>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</si>
  <si>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</si>
  <si>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</si>
  <si>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</si>
  <si>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</si>
  <si>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</si>
  <si>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</si>
  <si>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</si>
  <si>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</si>
  <si>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</si>
  <si>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</si>
  <si>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</si>
  <si>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</si>
  <si>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</si>
  <si>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</si>
  <si>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</si>
  <si>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</si>
  <si>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</si>
  <si>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</si>
  <si>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</si>
  <si>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</si>
  <si>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</si>
  <si>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</si>
  <si>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</si>
  <si>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</si>
  <si>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</si>
  <si>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</si>
  <si>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</si>
  <si>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</si>
  <si>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</si>
  <si>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</si>
  <si>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</si>
  <si>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</si>
  <si>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</si>
  <si>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</si>
  <si>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</si>
  <si>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</si>
  <si>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</si>
  <si>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</si>
  <si>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</si>
  <si>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</si>
  <si>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</si>
  <si>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</si>
  <si>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</si>
  <si>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</si>
  <si>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</si>
  <si>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</si>
  <si>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</si>
  <si>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</si>
  <si>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</si>
  <si>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</si>
  <si>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</si>
  <si>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</si>
  <si>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</si>
  <si>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</si>
  <si>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</si>
  <si>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</si>
  <si>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</si>
  <si>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</si>
  <si>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</si>
  <si>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</si>
  <si>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</si>
  <si>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</si>
  <si>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</si>
  <si>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</si>
  <si>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</si>
  <si>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</si>
  <si>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</si>
  <si>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</si>
  <si>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</si>
  <si>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</si>
  <si>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</si>
  <si>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</si>
  <si>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</si>
  <si>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</si>
  <si>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</si>
  <si>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</si>
  <si>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</si>
  <si>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</si>
  <si>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</si>
  <si>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</si>
  <si>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</si>
  <si>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</si>
  <si>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</si>
  <si>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</si>
  <si>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</si>
  <si>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</si>
  <si>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</si>
  <si>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</si>
  <si>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</si>
  <si>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</si>
  <si>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</si>
  <si>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</si>
  <si>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</si>
  <si>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</si>
  <si>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</si>
  <si>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</si>
  <si>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</si>
  <si>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</si>
  <si>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</si>
  <si>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</si>
  <si>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</si>
  <si>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</si>
  <si>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</si>
  <si>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</si>
  <si>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</si>
  <si>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</si>
  <si>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</si>
  <si>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</si>
  <si>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</si>
  <si>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</si>
  <si>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</si>
  <si>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</si>
  <si>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</si>
  <si>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</si>
  <si>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</si>
  <si>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</si>
  <si>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</si>
  <si>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</si>
  <si>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</si>
  <si>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</si>
  <si>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</si>
  <si>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</si>
  <si>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</si>
  <si>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</si>
  <si>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</si>
  <si>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</si>
  <si>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</si>
  <si>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</si>
  <si>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</si>
  <si>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</si>
  <si>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</si>
  <si>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</si>
  <si>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</si>
  <si>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</si>
  <si>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</si>
  <si>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</si>
  <si>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</si>
  <si>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</si>
  <si>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</si>
  <si>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</si>
  <si>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</si>
  <si>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</si>
  <si>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</si>
  <si>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</si>
  <si>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</si>
  <si>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</si>
  <si>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</si>
  <si>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</si>
  <si>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</si>
  <si>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</si>
  <si>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</si>
  <si>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</si>
  <si>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</si>
  <si>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</si>
  <si>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</si>
  <si>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</si>
  <si>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</si>
  <si>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</si>
  <si>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</si>
  <si>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</si>
  <si>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</si>
  <si>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</si>
  <si>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</si>
  <si>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</si>
  <si>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</si>
  <si>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</si>
  <si>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</si>
  <si>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</si>
  <si>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</si>
  <si>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</si>
  <si>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</si>
  <si>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</si>
  <si>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</si>
  <si>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</si>
  <si>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</si>
  <si>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</si>
  <si>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</si>
  <si>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</si>
  <si>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</si>
  <si>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</si>
  <si>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</si>
  <si>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</si>
  <si>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</si>
  <si>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</si>
  <si>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</si>
  <si>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</si>
  <si>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</si>
  <si>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</si>
  <si>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</si>
  <si>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</si>
  <si>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</si>
  <si>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</si>
  <si>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</si>
  <si>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</si>
  <si>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</si>
  <si>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</si>
  <si>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</si>
  <si>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</si>
  <si>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</si>
  <si>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</si>
  <si>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</si>
  <si>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</si>
  <si>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</si>
  <si>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</si>
  <si>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</si>
  <si>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</si>
  <si>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</si>
  <si>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</si>
  <si>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</si>
  <si>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</si>
  <si>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</si>
  <si>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</si>
  <si>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</si>
  <si>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</si>
  <si>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</si>
  <si>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</si>
  <si>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</si>
  <si>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</si>
  <si>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</si>
  <si>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</si>
  <si>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</si>
  <si>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</si>
  <si>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</si>
  <si>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</si>
  <si>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</si>
  <si>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</si>
  <si>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</si>
  <si>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</si>
  <si>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</si>
  <si>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</si>
  <si>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</si>
  <si>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</si>
  <si>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</si>
  <si>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</si>
  <si>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</si>
  <si>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</si>
  <si>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</si>
  <si>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</si>
  <si>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</si>
  <si>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</si>
  <si>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</si>
  <si>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</si>
  <si>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</si>
  <si>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</si>
  <si>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</si>
  <si>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</si>
  <si>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</si>
  <si>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</si>
  <si>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</si>
  <si>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</si>
  <si>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</si>
  <si>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</si>
  <si>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</si>
  <si>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</si>
  <si>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</si>
  <si>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</si>
  <si>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</si>
  <si>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</si>
  <si>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</si>
  <si>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</si>
  <si>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</si>
  <si>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</si>
  <si>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</si>
  <si>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</si>
  <si>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</si>
  <si>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</si>
  <si>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</si>
  <si>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</si>
  <si>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</si>
  <si>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</si>
  <si>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</si>
  <si>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</si>
  <si>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</si>
  <si>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</si>
  <si>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</si>
  <si>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</si>
  <si>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</si>
  <si>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</si>
  <si>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</si>
  <si>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</si>
  <si>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</si>
  <si>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</si>
  <si>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</si>
  <si>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</si>
  <si>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</si>
  <si>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</si>
  <si>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</si>
  <si>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</si>
  <si>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</si>
  <si>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</si>
  <si>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</si>
  <si>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</si>
  <si>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</si>
  <si>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</si>
  <si>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</si>
  <si>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</si>
  <si>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</si>
  <si>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</si>
  <si>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</si>
  <si>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</si>
  <si>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</si>
  <si>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</si>
  <si>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</si>
  <si>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</si>
  <si>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</si>
  <si>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</si>
  <si>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</si>
  <si>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</si>
  <si>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</si>
  <si>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</si>
  <si>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</si>
  <si>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</si>
  <si>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</si>
  <si>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</si>
  <si>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</si>
  <si>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</si>
  <si>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</si>
  <si>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</si>
  <si>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</si>
  <si>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</si>
  <si>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</si>
  <si>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</si>
  <si>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</si>
  <si>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</si>
  <si>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</si>
  <si>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</si>
  <si>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</si>
  <si>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</si>
  <si>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</si>
  <si>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</si>
  <si>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</si>
  <si>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</si>
  <si>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</si>
  <si>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</si>
  <si>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</si>
  <si>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</si>
  <si>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</si>
  <si>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</si>
  <si>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</si>
  <si>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</si>
  <si>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</si>
  <si>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</si>
  <si>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</si>
  <si>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</si>
  <si>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</si>
  <si>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</si>
  <si>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</si>
  <si>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</si>
  <si>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</si>
  <si>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</si>
  <si>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</si>
  <si>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</si>
  <si>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</si>
  <si>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</si>
  <si>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</si>
  <si>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</si>
  <si>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</si>
  <si>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</si>
  <si>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</si>
  <si>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</si>
  <si>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</si>
  <si>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</si>
  <si>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</si>
  <si>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</si>
  <si>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</si>
  <si>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</si>
  <si>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</si>
  <si>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</si>
  <si>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</si>
  <si>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</si>
  <si>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</si>
  <si>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</si>
  <si>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</si>
  <si>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</si>
  <si>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</si>
  <si>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</si>
  <si>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</si>
  <si>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</si>
  <si>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</si>
  <si>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</si>
  <si>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</si>
  <si>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</si>
  <si>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</si>
  <si>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</si>
  <si>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</si>
  <si>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</si>
  <si>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</si>
  <si>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</si>
  <si>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</si>
  <si>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</si>
  <si>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</si>
  <si>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</si>
  <si>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</si>
  <si>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</si>
  <si>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</si>
  <si>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</si>
  <si>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</si>
  <si>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</si>
  <si>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</si>
  <si>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</si>
  <si>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</si>
  <si>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</si>
  <si>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</si>
  <si>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</si>
  <si>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</si>
  <si>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</si>
  <si>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</si>
  <si>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</si>
  <si>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</si>
  <si>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</si>
  <si>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</si>
  <si>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</si>
  <si>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</si>
  <si>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</si>
  <si>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</si>
  <si>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</si>
  <si>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</si>
  <si>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</si>
  <si>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</si>
  <si>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</si>
  <si>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</si>
  <si>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</si>
  <si>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</si>
  <si>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</si>
  <si>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</si>
  <si>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</si>
  <si>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</si>
  <si>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</si>
  <si>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</si>
  <si>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</si>
  <si>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</si>
  <si>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</si>
  <si>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</si>
  <si>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</si>
  <si>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</si>
  <si>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</si>
  <si>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</si>
  <si>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</si>
  <si>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</si>
  <si>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</si>
  <si>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</si>
  <si>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</si>
  <si>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</si>
  <si>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</si>
  <si>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</si>
  <si>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</si>
  <si>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</si>
  <si>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</si>
  <si>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</si>
  <si>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</si>
  <si>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</si>
  <si>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</si>
  <si>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</si>
  <si>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</si>
  <si>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</si>
  <si>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</si>
  <si>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</si>
  <si>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</si>
  <si>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</si>
  <si>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</si>
  <si>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</si>
  <si>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</si>
  <si>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</si>
  <si>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</si>
  <si>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</si>
  <si>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</si>
  <si>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</si>
  <si>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</si>
  <si>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</si>
  <si>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</si>
  <si>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</si>
  <si>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</si>
  <si>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</si>
  <si>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</si>
  <si>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</si>
  <si>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</si>
  <si>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</si>
  <si>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</si>
  <si>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</si>
  <si>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</si>
  <si>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</si>
  <si>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</si>
  <si>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</si>
  <si>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</si>
  <si>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</si>
  <si>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</si>
  <si>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</si>
  <si>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</si>
  <si>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</si>
  <si>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</si>
  <si>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</si>
  <si>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</si>
  <si>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</si>
  <si>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</si>
  <si>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</si>
  <si>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</si>
  <si>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</si>
  <si>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</si>
  <si>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</si>
  <si>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</si>
  <si>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</si>
  <si>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</si>
  <si>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</si>
  <si>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</si>
  <si>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</si>
  <si>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</si>
  <si>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</si>
  <si>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</si>
  <si>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</si>
  <si>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</si>
  <si>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</si>
  <si>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</si>
  <si>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</si>
  <si>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</si>
  <si>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</si>
  <si>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</si>
  <si>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</si>
  <si>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</si>
  <si>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</si>
  <si>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</si>
  <si>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</si>
  <si>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</si>
  <si>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</si>
  <si>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</si>
  <si>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</si>
  <si>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</si>
  <si>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</si>
  <si>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</si>
  <si>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</si>
  <si>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</si>
  <si>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</si>
  <si>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</si>
  <si>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</si>
  <si>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</si>
  <si>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</si>
  <si>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</si>
  <si>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</si>
  <si>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</si>
  <si>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</si>
  <si>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</si>
  <si>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</si>
  <si>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</si>
  <si>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</si>
  <si>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</si>
  <si>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</si>
  <si>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</si>
  <si>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</si>
  <si>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</si>
  <si>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</si>
  <si>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</si>
  <si>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</si>
  <si>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</si>
  <si>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</si>
  <si>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</si>
  <si>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</si>
  <si>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</si>
  <si>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</si>
  <si>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</si>
  <si>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</si>
  <si>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</si>
  <si>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</si>
  <si>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</si>
  <si>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</si>
  <si>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</si>
  <si>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</si>
  <si>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</si>
  <si>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</si>
  <si>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</si>
  <si>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</si>
  <si>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</si>
  <si>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</si>
  <si>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</si>
  <si>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</si>
  <si>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</si>
  <si>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</si>
  <si>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</si>
  <si>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</si>
  <si>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</si>
  <si>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</si>
  <si>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</si>
  <si>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</si>
  <si>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</si>
  <si>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</si>
  <si>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</si>
  <si>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</si>
  <si>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</si>
  <si>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</si>
  <si>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</si>
  <si>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</si>
  <si>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</si>
  <si>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</si>
  <si>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</si>
  <si>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</si>
  <si>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</si>
  <si>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</si>
  <si>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</si>
  <si>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</si>
  <si>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</si>
  <si>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</si>
  <si>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</si>
  <si>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</si>
  <si>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</si>
  <si>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</si>
  <si>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</si>
  <si>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</si>
  <si>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</si>
  <si>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</si>
  <si>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</si>
  <si>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</si>
  <si>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</si>
  <si>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</si>
  <si>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</si>
  <si>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</si>
  <si>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</si>
  <si>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</si>
  <si>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</si>
  <si>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</si>
  <si>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</si>
  <si>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</si>
  <si>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</si>
  <si>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</si>
  <si>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</si>
  <si>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</si>
  <si>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</si>
  <si>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</si>
  <si>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</si>
  <si>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</si>
  <si>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</si>
  <si>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</si>
  <si>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</si>
  <si>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</si>
  <si>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</si>
  <si>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</si>
  <si>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</si>
  <si>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</si>
  <si>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</si>
  <si>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</si>
  <si>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</si>
  <si>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</si>
  <si>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</si>
  <si>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</si>
  <si>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</si>
  <si>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</si>
  <si>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</si>
  <si>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</si>
  <si>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</si>
  <si>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</si>
  <si>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</si>
  <si>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</si>
  <si>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</si>
  <si>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</si>
  <si>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</si>
  <si>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</si>
  <si>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</si>
  <si>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</si>
  <si>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</si>
  <si>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</si>
  <si>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</si>
  <si>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</si>
  <si>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</si>
  <si>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</si>
  <si>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</si>
  <si>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</si>
  <si>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</si>
  <si>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</si>
  <si>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</si>
  <si>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</si>
  <si>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</si>
  <si>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</si>
  <si>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</si>
  <si>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</si>
  <si>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</si>
  <si>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</si>
  <si>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</si>
  <si>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</si>
  <si>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</si>
  <si>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</si>
  <si>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</si>
  <si>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</si>
  <si>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</si>
  <si>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</si>
  <si>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</si>
  <si>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</si>
  <si>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</si>
  <si>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</si>
  <si>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</si>
  <si>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</si>
  <si>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</si>
  <si>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</si>
  <si>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</si>
  <si>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</si>
  <si>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</si>
  <si>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</si>
  <si>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</si>
  <si>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</si>
  <si>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</si>
  <si>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</si>
  <si>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</si>
  <si>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</si>
  <si>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</si>
  <si>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</si>
  <si>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</si>
  <si>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</si>
  <si>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</si>
  <si>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</si>
  <si>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</si>
  <si>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</si>
  <si>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</si>
  <si>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</si>
  <si>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</si>
  <si>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</si>
  <si>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</si>
  <si>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</si>
  <si>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</si>
  <si>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</si>
  <si>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</si>
  <si>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</si>
  <si>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</si>
  <si>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</si>
  <si>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</si>
  <si>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</si>
  <si>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</si>
  <si>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</si>
  <si>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</si>
  <si>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</si>
  <si>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</si>
  <si>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</si>
  <si>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</si>
  <si>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</si>
  <si>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</si>
  <si>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</si>
  <si>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</si>
  <si>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</si>
  <si>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</si>
  <si>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</si>
  <si>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</si>
  <si>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</si>
  <si>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</si>
  <si>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</si>
  <si>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</si>
  <si>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</si>
  <si>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</si>
  <si>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</si>
  <si>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</si>
  <si>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</si>
  <si>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</si>
  <si>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</si>
  <si>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</si>
  <si>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</si>
  <si>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</si>
  <si>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</si>
  <si>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</si>
  <si>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</si>
  <si>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</si>
  <si>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</si>
  <si>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</si>
  <si>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</si>
  <si>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</si>
  <si>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</si>
  <si>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</si>
  <si>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</si>
  <si>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</si>
  <si>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</si>
  <si>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</si>
  <si>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</si>
  <si>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</si>
  <si>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</si>
  <si>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</si>
  <si>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</si>
  <si>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</si>
  <si>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</si>
  <si>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</si>
  <si>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</si>
  <si>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</si>
  <si>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</si>
  <si>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</si>
  <si>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</si>
  <si>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</si>
  <si>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</si>
  <si>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</si>
  <si>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</si>
  <si>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</si>
  <si>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</si>
  <si>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</si>
  <si>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</si>
  <si>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</si>
  <si>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</si>
  <si>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</si>
  <si>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</si>
  <si>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</si>
  <si>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</si>
  <si>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</si>
  <si>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</si>
  <si>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</si>
  <si>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</si>
  <si>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</si>
  <si>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</si>
  <si>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</si>
  <si>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</si>
  <si>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</si>
  <si>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</si>
  <si>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</si>
  <si>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</si>
  <si>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</si>
  <si>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</si>
  <si>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</si>
  <si>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</si>
  <si>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</si>
  <si>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</si>
  <si>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</si>
  <si>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</si>
  <si>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</si>
  <si>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</si>
  <si>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</si>
  <si>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</si>
  <si>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</si>
  <si>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</si>
  <si>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</si>
  <si>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</si>
  <si>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</si>
  <si>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</si>
  <si>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</si>
  <si>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</si>
  <si>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</si>
  <si>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</si>
  <si>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</si>
  <si>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</si>
  <si>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</si>
  <si>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</si>
  <si>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</si>
  <si>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</si>
  <si>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</si>
  <si>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</si>
  <si>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</si>
  <si>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</si>
  <si>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</si>
  <si>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</si>
  <si>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</si>
  <si>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</si>
  <si>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</si>
  <si>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</si>
  <si>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</si>
  <si>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</si>
  <si>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</si>
  <si>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</si>
  <si>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</si>
  <si>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</si>
  <si>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</si>
  <si>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</si>
  <si>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</si>
  <si>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</si>
  <si>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</si>
  <si>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</si>
  <si>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</si>
  <si>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</si>
  <si>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</si>
  <si>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</si>
  <si>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</si>
  <si>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</si>
  <si>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</si>
  <si>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</si>
  <si>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</si>
  <si>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</si>
  <si>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</si>
  <si>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</si>
  <si>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</si>
  <si>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</si>
  <si>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</si>
  <si>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</si>
  <si>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</si>
  <si>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</si>
  <si>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</si>
  <si>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</si>
  <si>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</si>
  <si>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</si>
  <si>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</si>
  <si>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</si>
  <si>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</si>
  <si>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</si>
  <si>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</si>
  <si>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</si>
  <si>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</si>
  <si>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</si>
  <si>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</si>
  <si>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</si>
  <si>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</si>
  <si>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</si>
  <si>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</si>
  <si>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</si>
  <si>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</si>
  <si>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</si>
  <si>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</si>
  <si>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</si>
  <si>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</si>
  <si>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</si>
  <si>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</si>
  <si>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</si>
  <si>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</si>
  <si>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</si>
  <si>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</si>
  <si>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</si>
  <si>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</si>
  <si>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</si>
  <si>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</si>
  <si>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</si>
  <si>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</si>
  <si>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</si>
  <si>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</si>
  <si>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</si>
  <si>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</si>
  <si>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</si>
  <si>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</si>
  <si>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</si>
  <si>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</si>
  <si>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</si>
  <si>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</si>
  <si>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</si>
  <si>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</si>
  <si>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</si>
  <si>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</si>
  <si>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</si>
  <si>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</si>
  <si>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</si>
  <si>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</si>
  <si>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</si>
  <si>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</si>
  <si>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</si>
  <si>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</si>
  <si>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</si>
  <si>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</si>
  <si>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</si>
  <si>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</si>
  <si>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</si>
  <si>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</si>
  <si>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</si>
  <si>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</si>
  <si>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</si>
  <si>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</si>
  <si>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</si>
  <si>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</si>
  <si>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</si>
  <si>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</si>
  <si>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</si>
  <si>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</si>
  <si>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</si>
  <si>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</si>
  <si>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</si>
  <si>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</si>
  <si>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</si>
  <si>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</si>
  <si>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</si>
  <si>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</si>
  <si>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</si>
  <si>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</si>
  <si>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</si>
  <si>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</si>
  <si>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</si>
  <si>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</si>
  <si>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</si>
  <si>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</si>
  <si>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</si>
  <si>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</si>
  <si>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</si>
  <si>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</si>
  <si>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</si>
  <si>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</si>
  <si>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</si>
  <si>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</si>
  <si>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</si>
  <si>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</si>
  <si>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</si>
  <si>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</si>
  <si>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</si>
  <si>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</si>
  <si>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</si>
  <si>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</si>
  <si>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</si>
  <si>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</si>
  <si>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</si>
  <si>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</si>
  <si>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</si>
  <si>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</si>
  <si>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</si>
  <si>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</si>
  <si>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</si>
  <si>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</si>
  <si>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</si>
  <si>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</si>
  <si>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</si>
  <si>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</si>
  <si>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</si>
  <si>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</si>
  <si>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</si>
  <si>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</si>
  <si>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</si>
  <si>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</si>
  <si>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</si>
  <si>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</si>
  <si>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</si>
  <si>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</si>
  <si>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</si>
  <si>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</si>
  <si>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</si>
  <si>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</si>
  <si>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</si>
  <si>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</si>
  <si>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</si>
  <si>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</si>
  <si>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</si>
  <si>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</si>
  <si>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</si>
  <si>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</si>
  <si>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</si>
  <si>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</si>
  <si>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</si>
  <si>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</si>
  <si>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</si>
  <si>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</si>
  <si>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</si>
  <si>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</si>
  <si>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</si>
  <si>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</si>
  <si>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</si>
  <si>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</si>
  <si>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</si>
  <si>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</si>
  <si>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</si>
  <si>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</si>
  <si>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</si>
  <si>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</si>
  <si>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</si>
  <si>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</si>
  <si>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</si>
  <si>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</si>
  <si>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</si>
  <si>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</si>
  <si>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</si>
  <si>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</si>
  <si>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</si>
  <si>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</si>
  <si>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</si>
  <si>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</si>
  <si>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</si>
  <si>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</si>
  <si>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</si>
  <si>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</si>
  <si>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</si>
  <si>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</si>
  <si>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</si>
  <si>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</si>
  <si>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</si>
  <si>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</si>
  <si>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</si>
  <si>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</si>
  <si>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</si>
  <si>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</si>
  <si>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</si>
  <si>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</si>
  <si>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</si>
  <si>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</si>
  <si>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</si>
  <si>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</si>
  <si>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</si>
  <si>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</si>
  <si>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</si>
  <si>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</si>
  <si>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</si>
  <si>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</si>
  <si>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</si>
  <si>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</si>
  <si>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</si>
  <si>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</si>
  <si>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</si>
  <si>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</si>
  <si>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</si>
  <si>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</si>
  <si>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</si>
  <si>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</si>
  <si>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</si>
  <si>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</si>
  <si>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</si>
  <si>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</si>
  <si>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</si>
  <si>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</si>
  <si>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</si>
  <si>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</si>
  <si>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</si>
  <si>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</si>
  <si>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</si>
  <si>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</si>
  <si>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</si>
  <si>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</si>
  <si>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</si>
  <si>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</si>
  <si>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</si>
  <si>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</si>
  <si>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</si>
  <si>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</si>
  <si>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</si>
  <si>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</si>
  <si>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</si>
  <si>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</si>
  <si>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</si>
  <si>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</si>
  <si>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</si>
  <si>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</si>
  <si>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</si>
  <si>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</si>
  <si>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</si>
  <si>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</si>
  <si>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</si>
  <si>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</si>
  <si>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</si>
  <si>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</si>
  <si>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</si>
  <si>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</si>
  <si>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</si>
  <si>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</si>
  <si>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</si>
  <si>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</si>
  <si>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</si>
  <si>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</si>
  <si>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</si>
  <si>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</si>
  <si>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</si>
  <si>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</si>
  <si>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</si>
  <si>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</si>
  <si>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</si>
  <si>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</si>
  <si>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</si>
  <si>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</si>
  <si>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</si>
  <si>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</si>
  <si>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</si>
  <si>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</si>
  <si>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</si>
  <si>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</si>
  <si>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</si>
  <si>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</si>
  <si>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</si>
  <si>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</si>
  <si>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</si>
  <si>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</si>
  <si>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</si>
  <si>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</si>
  <si>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</si>
  <si>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</si>
  <si>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</si>
  <si>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</si>
  <si>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</si>
  <si>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</si>
  <si>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</si>
  <si>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</si>
  <si>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</si>
  <si>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</si>
  <si>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</si>
  <si>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</si>
  <si>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</si>
  <si>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</si>
  <si>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</si>
  <si>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</si>
  <si>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</si>
  <si>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</si>
  <si>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</si>
  <si>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</si>
  <si>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</si>
  <si>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</si>
  <si>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</si>
  <si>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</si>
  <si>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</si>
  <si>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</si>
  <si>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</si>
  <si>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</si>
  <si>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</si>
  <si>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</si>
  <si>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</si>
  <si>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</si>
  <si>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</si>
  <si>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</si>
  <si>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</si>
  <si>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</si>
  <si>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</si>
  <si>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</si>
  <si>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</si>
  <si>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</si>
  <si>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</si>
  <si>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</si>
  <si>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</si>
  <si>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</si>
  <si>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</si>
  <si>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</si>
  <si>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</si>
  <si>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</si>
  <si>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</si>
  <si>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</si>
  <si>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</si>
  <si>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</si>
  <si>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</si>
  <si>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</si>
  <si>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</si>
  <si>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</si>
  <si>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</si>
  <si>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</si>
  <si>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</si>
  <si>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</si>
  <si>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</si>
  <si>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</si>
  <si>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</si>
  <si>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</si>
  <si>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</si>
  <si>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</si>
  <si>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</si>
  <si>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</si>
  <si>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</si>
  <si>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</si>
  <si>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</si>
  <si>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</si>
  <si>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</si>
  <si>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</si>
  <si>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</si>
  <si>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</si>
  <si>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</si>
  <si>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</si>
  <si>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</si>
  <si>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</si>
  <si>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</si>
  <si>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</si>
  <si>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</si>
  <si>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</si>
  <si>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</si>
  <si>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</si>
  <si>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</si>
  <si>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</si>
  <si>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</si>
  <si>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</si>
  <si>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</si>
  <si>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</si>
  <si>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</si>
  <si>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</si>
  <si>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</si>
  <si>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</si>
  <si>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</si>
  <si>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</si>
  <si>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</si>
  <si>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</si>
  <si>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</si>
  <si>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</si>
  <si>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</si>
  <si>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</si>
  <si>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</si>
  <si>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</si>
  <si>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</si>
  <si>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</si>
  <si>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</si>
  <si>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</si>
  <si>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</si>
  <si>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</si>
  <si>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</si>
  <si>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</si>
  <si>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</si>
  <si>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</si>
  <si>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</si>
  <si>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</si>
  <si>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</si>
  <si>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</si>
  <si>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</si>
  <si>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</si>
  <si>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</si>
  <si>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</si>
  <si>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</si>
  <si>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</si>
  <si>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</si>
  <si>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</si>
  <si>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</si>
  <si>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</si>
  <si>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</si>
  <si>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</si>
  <si>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</si>
  <si>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</si>
  <si>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</si>
  <si>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</si>
  <si>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</si>
  <si>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</si>
  <si>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</si>
  <si>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</si>
  <si>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</si>
  <si>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</si>
  <si>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</si>
  <si>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</si>
  <si>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</si>
  <si>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</si>
  <si>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</si>
  <si>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</si>
  <si>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</si>
  <si>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</si>
  <si>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</si>
  <si>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</si>
  <si>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</si>
  <si>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</si>
  <si>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</si>
  <si>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</si>
  <si>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</si>
  <si>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</si>
  <si>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</si>
  <si>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</si>
  <si>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</si>
  <si>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</si>
  <si>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</si>
  <si>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</si>
  <si>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</si>
  <si>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</si>
  <si>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</si>
  <si>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</si>
  <si>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</si>
  <si>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</si>
  <si>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</si>
  <si>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</si>
  <si>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</si>
  <si>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</si>
  <si>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</si>
  <si>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</si>
  <si>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</si>
  <si>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</si>
  <si>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</si>
  <si>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</si>
  <si>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</si>
  <si>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</si>
  <si>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</si>
  <si>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</si>
  <si>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</si>
  <si>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</si>
  <si>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</si>
  <si>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</si>
  <si>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</si>
  <si>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</si>
  <si>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</si>
  <si>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</si>
  <si>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</si>
  <si>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</si>
  <si>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</si>
  <si>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</si>
  <si>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</si>
  <si>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</si>
  <si>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</si>
  <si>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</si>
  <si>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</si>
  <si>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</si>
  <si>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</si>
  <si>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</si>
  <si>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</si>
  <si>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</si>
  <si>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</si>
  <si>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</si>
  <si>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</si>
  <si>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</si>
  <si>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</si>
  <si>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</si>
  <si>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</si>
  <si>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</si>
  <si>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</si>
  <si>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</si>
  <si>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</si>
  <si>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</si>
  <si>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</si>
  <si>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</si>
  <si>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</si>
  <si>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</si>
  <si>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</si>
  <si>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</si>
  <si>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</si>
  <si>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</si>
  <si>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</si>
  <si>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</si>
  <si>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</si>
  <si>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</si>
  <si>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</si>
  <si>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</si>
  <si>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</si>
  <si>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</si>
  <si>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</si>
  <si>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</si>
  <si>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</si>
  <si>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</si>
  <si>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</si>
  <si>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</si>
  <si>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</si>
  <si>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</si>
  <si>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</si>
  <si>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</si>
  <si>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</si>
  <si>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</si>
  <si>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</si>
  <si>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</si>
  <si>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</si>
  <si>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</si>
  <si>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</si>
  <si>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</si>
  <si>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</si>
  <si>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</si>
  <si>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</si>
  <si>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</si>
  <si>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</si>
  <si>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</si>
  <si>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</si>
  <si>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</si>
  <si>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</si>
  <si>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</si>
  <si>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</si>
  <si>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</si>
  <si>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</si>
  <si>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</si>
  <si>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</si>
  <si>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</si>
  <si>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</si>
  <si>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</si>
  <si>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</si>
  <si>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</si>
  <si>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</si>
  <si>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</si>
  <si>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</si>
  <si>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</si>
  <si>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</si>
  <si>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</si>
  <si>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</si>
  <si>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</si>
  <si>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</si>
  <si>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</si>
  <si>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</si>
  <si>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</si>
  <si>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</si>
  <si>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</si>
  <si>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</si>
  <si>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</si>
  <si>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</si>
  <si>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</si>
  <si>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</si>
  <si>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</si>
  <si>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</si>
  <si>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</si>
  <si>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</si>
  <si>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</si>
  <si>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</si>
  <si>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</si>
  <si>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</si>
  <si>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</si>
  <si>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</si>
  <si>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</si>
  <si>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</si>
  <si>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</si>
  <si>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</si>
  <si>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</si>
  <si>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</si>
  <si>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</si>
  <si>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</si>
  <si>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</si>
  <si>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</si>
  <si>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</si>
  <si>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</si>
  <si>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</si>
  <si>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</si>
  <si>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</si>
  <si>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</si>
  <si>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</si>
  <si>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</si>
  <si>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</si>
  <si>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</si>
  <si>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</si>
  <si>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</si>
  <si>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</si>
  <si>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</si>
  <si>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</si>
  <si>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</si>
  <si>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</si>
  <si>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</si>
  <si>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</si>
  <si>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</si>
  <si>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</si>
  <si>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</si>
  <si>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</si>
  <si>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</si>
  <si>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</si>
  <si>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</si>
  <si>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</si>
  <si>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</si>
  <si>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</si>
  <si>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</si>
  <si>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</si>
  <si>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</si>
  <si>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</si>
  <si>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</si>
  <si>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</si>
  <si>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</si>
  <si>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</si>
  <si>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</si>
  <si>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</si>
  <si>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</si>
  <si>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</si>
  <si>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</si>
  <si>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</si>
  <si>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</si>
  <si>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</si>
  <si>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</si>
  <si>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</si>
  <si>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</si>
  <si>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</si>
  <si>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</si>
  <si>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</si>
  <si>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</si>
  <si>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</si>
  <si>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</si>
  <si>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</si>
  <si>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</si>
  <si>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</si>
  <si>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</si>
  <si>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</si>
  <si>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</si>
  <si>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</si>
  <si>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</si>
  <si>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</si>
  <si>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</si>
  <si>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</si>
  <si>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</si>
  <si>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</si>
  <si>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</si>
  <si>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</si>
  <si>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</si>
  <si>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</si>
  <si>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</si>
  <si>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</si>
  <si>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</si>
  <si>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</si>
  <si>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</si>
  <si>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</si>
  <si>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</si>
  <si>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</si>
  <si>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</si>
  <si>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</si>
  <si>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</si>
  <si>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</si>
  <si>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</si>
  <si>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</si>
  <si>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</si>
  <si>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</si>
  <si>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</si>
  <si>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</si>
  <si>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</si>
  <si>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</si>
  <si>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</si>
  <si>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</si>
  <si>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</si>
  <si>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</si>
  <si>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</si>
  <si>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</si>
  <si>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</si>
  <si>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</si>
  <si>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</si>
  <si>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</si>
  <si>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</si>
  <si>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</si>
  <si>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</si>
  <si>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</si>
  <si>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</si>
  <si>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</si>
  <si>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</si>
  <si>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</si>
  <si>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</si>
  <si>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</si>
  <si>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</si>
  <si>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</si>
  <si>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</si>
  <si>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</si>
  <si>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</si>
  <si>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</si>
  <si>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</si>
  <si>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</si>
  <si>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</si>
  <si>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</si>
  <si>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</si>
  <si>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</si>
  <si>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</si>
  <si>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</si>
  <si>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</si>
  <si>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</si>
  <si>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</si>
  <si>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</si>
  <si>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</si>
  <si>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</si>
  <si>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</si>
  <si>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</si>
  <si>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</si>
  <si>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</si>
  <si>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</si>
  <si>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</si>
  <si>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</si>
  <si>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</si>
  <si>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</si>
  <si>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</si>
  <si>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</si>
  <si>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</si>
  <si>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</si>
  <si>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</si>
  <si>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</si>
  <si>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</si>
  <si>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</si>
  <si>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</si>
  <si>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</si>
  <si>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</si>
  <si>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</si>
  <si>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</si>
  <si>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</si>
  <si>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</si>
  <si>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</si>
  <si>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</si>
  <si>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</si>
  <si>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</si>
  <si>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</si>
  <si>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</si>
  <si>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</si>
  <si>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</si>
  <si>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</si>
  <si>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</si>
  <si>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</si>
  <si>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</si>
  <si>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</si>
  <si>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</si>
  <si>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</si>
  <si>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</si>
  <si>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</si>
  <si>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</si>
  <si>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</si>
  <si>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</si>
  <si>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</si>
  <si>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</si>
  <si>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</si>
  <si>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</si>
  <si>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</si>
  <si>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</si>
  <si>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</si>
  <si>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</si>
  <si>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</si>
  <si>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</si>
  <si>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</si>
  <si>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</si>
  <si>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</si>
  <si>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</si>
  <si>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</si>
  <si>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</si>
  <si>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</si>
  <si>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</si>
  <si>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</si>
  <si>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</si>
  <si>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</si>
  <si>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</si>
  <si>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</si>
  <si>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</si>
  <si>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</si>
  <si>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</si>
  <si>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</si>
  <si>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</si>
  <si>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</si>
  <si>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</si>
  <si>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</si>
  <si>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</si>
  <si>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</si>
  <si>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</si>
  <si>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</si>
  <si>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</si>
  <si>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</si>
  <si>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</si>
  <si>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</si>
  <si>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</si>
  <si>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</si>
  <si>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</si>
  <si>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</si>
  <si>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</si>
  <si>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</si>
  <si>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</si>
  <si>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</si>
  <si>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</si>
  <si>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</si>
  <si>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</si>
  <si>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</si>
  <si>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</si>
  <si>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</si>
  <si>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</si>
  <si>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</si>
  <si>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</si>
  <si>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</si>
  <si>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</si>
  <si>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</si>
  <si>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</si>
  <si>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</si>
  <si>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</si>
  <si>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</si>
  <si>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</si>
  <si>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</si>
  <si>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</si>
  <si>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</si>
  <si>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</si>
  <si>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</si>
  <si>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</si>
  <si>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</si>
  <si>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</si>
  <si>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</si>
  <si>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</si>
  <si>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</si>
  <si>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</si>
  <si>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</si>
  <si>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</si>
  <si>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</si>
  <si>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</si>
  <si>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</si>
  <si>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</si>
  <si>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</si>
  <si>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</si>
  <si>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</si>
  <si>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</si>
  <si>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</si>
  <si>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</si>
  <si>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</si>
  <si>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</si>
  <si>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</si>
  <si>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</si>
  <si>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</si>
  <si>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</si>
  <si>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</si>
  <si>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</si>
  <si>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</si>
  <si>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</si>
  <si>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</si>
  <si>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</si>
  <si>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</si>
  <si>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</si>
  <si>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</si>
  <si>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</si>
  <si>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</si>
  <si>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</si>
  <si>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</si>
  <si>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</si>
  <si>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</si>
  <si>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</si>
  <si>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</si>
  <si>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</si>
  <si>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</si>
  <si>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</si>
  <si>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</si>
  <si>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</si>
  <si>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</si>
  <si>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</si>
  <si>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</si>
  <si>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</si>
  <si>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</si>
  <si>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</si>
  <si>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</si>
  <si>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</si>
  <si>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</si>
  <si>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</si>
  <si>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</si>
  <si>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</si>
  <si>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</si>
  <si>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</si>
  <si>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</si>
  <si>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</si>
  <si>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</si>
  <si>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</si>
  <si>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</si>
  <si>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</si>
  <si>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</si>
  <si>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</si>
  <si>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</si>
  <si>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</si>
  <si>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</si>
  <si>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</si>
  <si>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</si>
  <si>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</si>
  <si>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</si>
  <si>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</si>
  <si>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</si>
  <si>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</si>
  <si>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</si>
  <si>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</si>
  <si>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</si>
  <si>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</si>
  <si>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</si>
  <si>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</si>
  <si>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</si>
  <si>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</si>
  <si>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</si>
  <si>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</si>
  <si>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</si>
  <si>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</si>
  <si>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</si>
  <si>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</si>
  <si>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</si>
  <si>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</si>
  <si>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</si>
  <si>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</si>
  <si>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</si>
  <si>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</si>
  <si>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</si>
  <si>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</si>
  <si>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</si>
  <si>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</si>
  <si>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</si>
  <si>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</si>
  <si>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</si>
  <si>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</si>
  <si>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</si>
  <si>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</si>
  <si>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</si>
  <si>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</si>
  <si>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</si>
  <si>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</si>
  <si>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</si>
  <si>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</si>
  <si>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</si>
  <si>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</si>
  <si>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</si>
  <si>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</si>
  <si>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</si>
  <si>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</si>
  <si>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</si>
  <si>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</si>
  <si>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</si>
  <si>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</si>
  <si>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</si>
  <si>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</si>
  <si>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</si>
  <si>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</si>
  <si>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</si>
  <si>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</si>
  <si>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</si>
  <si>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</si>
  <si>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</si>
  <si>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</si>
  <si>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</si>
  <si>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</si>
  <si>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</si>
  <si>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</si>
  <si>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</si>
  <si>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</si>
  <si>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</si>
  <si>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</si>
  <si>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</si>
  <si>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</si>
  <si>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</si>
  <si>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</si>
  <si>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</si>
  <si>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</si>
  <si>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</si>
  <si>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</si>
  <si>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</si>
  <si>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</si>
  <si>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</si>
  <si>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</si>
  <si>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</si>
  <si>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</si>
  <si>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</si>
  <si>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</si>
  <si>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</si>
  <si>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</si>
  <si>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</si>
  <si>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</si>
  <si>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</si>
  <si>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</si>
  <si>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</si>
  <si>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</si>
  <si>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</si>
  <si>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</si>
  <si>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</si>
  <si>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</si>
  <si>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</si>
  <si>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</si>
  <si>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</si>
  <si>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</si>
  <si>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</si>
  <si>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</si>
  <si>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</si>
  <si>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</si>
  <si>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</si>
  <si>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</si>
  <si>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</si>
  <si>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</si>
  <si>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</si>
  <si>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</si>
  <si>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</si>
  <si>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</si>
  <si>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</si>
  <si>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</si>
  <si>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</si>
  <si>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</si>
  <si>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</si>
  <si>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</si>
  <si>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</si>
  <si>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</si>
  <si>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</si>
  <si>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</si>
  <si>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</si>
  <si>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</si>
  <si>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</si>
  <si>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</si>
  <si>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</si>
  <si>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</si>
  <si>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</si>
  <si>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</si>
  <si>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</si>
  <si>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</si>
  <si>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</si>
  <si>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</si>
  <si>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</si>
  <si>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</si>
  <si>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</si>
  <si>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</si>
  <si>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</si>
  <si>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</si>
  <si>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</si>
  <si>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</si>
  <si>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</si>
  <si>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</si>
  <si>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</si>
  <si>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</si>
  <si>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</si>
  <si>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</si>
  <si>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</si>
  <si>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</si>
  <si>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</si>
  <si>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</si>
  <si>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</si>
  <si>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</si>
  <si>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</si>
  <si>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</si>
  <si>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</si>
  <si>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</si>
  <si>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</si>
  <si>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</si>
  <si>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</si>
  <si>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</si>
  <si>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</si>
  <si>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</si>
  <si>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</si>
  <si>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</si>
  <si>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</si>
  <si>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</si>
  <si>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</si>
  <si>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</si>
  <si>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</si>
  <si>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</si>
  <si>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</si>
  <si>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</si>
  <si>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</si>
  <si>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</si>
  <si>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</si>
  <si>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</si>
  <si>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</si>
  <si>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</si>
  <si>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</si>
  <si>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</si>
  <si>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</si>
  <si>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</si>
  <si>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</si>
  <si>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</si>
  <si>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</si>
  <si>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</si>
  <si>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</si>
  <si>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</si>
  <si>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</si>
  <si>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</si>
  <si>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</si>
  <si>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</si>
  <si>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</si>
  <si>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</si>
  <si>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</si>
  <si>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</si>
  <si>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</si>
  <si>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</si>
  <si>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</si>
  <si>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</si>
  <si>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</si>
  <si>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</si>
  <si>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</si>
  <si>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</si>
  <si>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</si>
  <si>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</si>
  <si>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</si>
  <si>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</si>
  <si>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</si>
  <si>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</si>
  <si>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</si>
  <si>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</si>
  <si>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</si>
  <si>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</si>
  <si>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</si>
  <si>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</si>
  <si>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</si>
  <si>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</si>
  <si>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</si>
  <si>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</si>
  <si>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</si>
  <si>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</si>
  <si>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</si>
  <si>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</si>
  <si>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</si>
  <si>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</si>
  <si>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</si>
  <si>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</si>
  <si>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</si>
  <si>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</si>
  <si>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</si>
  <si>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</si>
  <si>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</si>
  <si>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</si>
  <si>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</si>
  <si>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</si>
  <si>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</si>
  <si>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</si>
  <si>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</si>
  <si>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</si>
  <si>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</si>
  <si>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</si>
  <si>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</si>
  <si>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</si>
  <si>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</si>
  <si>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</si>
  <si>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</si>
  <si>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</si>
  <si>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</si>
  <si>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</si>
  <si>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</si>
  <si>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</si>
  <si>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</si>
  <si>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</si>
  <si>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</si>
  <si>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</si>
  <si>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</si>
  <si>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</si>
  <si>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</si>
  <si>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</si>
  <si>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</si>
  <si>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</si>
  <si>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</si>
  <si>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</si>
  <si>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</si>
  <si>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</si>
  <si>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</si>
  <si>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</si>
  <si>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</si>
  <si>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</si>
  <si>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</si>
  <si>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</si>
  <si>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</si>
  <si>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</si>
  <si>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</si>
  <si>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</si>
  <si>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</si>
  <si>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</si>
  <si>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</si>
  <si>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</si>
  <si>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</si>
  <si>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</si>
  <si>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</si>
  <si>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</si>
  <si>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</si>
  <si>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</si>
  <si>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</si>
  <si>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</si>
  <si>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</si>
  <si>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</si>
  <si>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</si>
  <si>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</si>
  <si>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</si>
  <si>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</si>
  <si>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</si>
  <si>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</si>
  <si>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</si>
  <si>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</si>
  <si>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</si>
  <si>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</si>
  <si>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</si>
  <si>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</si>
  <si>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</si>
  <si>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</si>
  <si>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</si>
  <si>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</si>
  <si>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</si>
  <si>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</si>
  <si>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</si>
  <si>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</si>
  <si>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</si>
  <si>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</si>
  <si>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</si>
  <si>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</si>
  <si>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</si>
  <si>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</si>
  <si>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</si>
  <si>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</si>
  <si>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</si>
  <si>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</si>
  <si>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</si>
  <si>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</si>
  <si>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</si>
  <si>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</si>
  <si>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</si>
  <si>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</si>
  <si>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</si>
  <si>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</si>
  <si>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</si>
  <si>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</si>
  <si>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</si>
  <si>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</si>
  <si>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</si>
  <si>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</si>
  <si>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</si>
  <si>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</si>
  <si>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</si>
  <si>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</si>
  <si>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</si>
  <si>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</si>
  <si>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</si>
  <si>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</si>
  <si>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</si>
  <si>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</si>
  <si>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</si>
  <si>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</si>
  <si>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</si>
  <si>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</si>
  <si>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</si>
  <si>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</si>
  <si>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</si>
  <si>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</si>
  <si>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</si>
  <si>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</si>
  <si>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</si>
  <si>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</si>
  <si>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</si>
  <si>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</si>
  <si>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</si>
  <si>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</si>
  <si>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</si>
  <si>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</si>
  <si>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</si>
  <si>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</si>
  <si>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</si>
  <si>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</si>
  <si>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</si>
  <si>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</si>
  <si>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</si>
  <si>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</si>
  <si>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</si>
  <si>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</si>
  <si>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</si>
  <si>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</si>
  <si>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</si>
  <si>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</si>
  <si>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</si>
  <si>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</si>
  <si>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</si>
  <si>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</si>
  <si>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</si>
  <si>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</si>
  <si>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</si>
  <si>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</si>
  <si>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</si>
  <si>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</si>
  <si>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</si>
  <si>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</si>
  <si>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</si>
  <si>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</si>
  <si>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</si>
  <si>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</si>
  <si>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</si>
  <si>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</si>
  <si>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</si>
  <si>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</si>
  <si>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</si>
  <si>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</si>
  <si>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</si>
  <si>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</si>
  <si>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</si>
  <si>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</si>
  <si>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</si>
  <si>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</si>
  <si>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</si>
  <si>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</si>
  <si>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</si>
  <si>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</si>
  <si>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</si>
  <si>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</si>
  <si>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</si>
  <si>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</si>
  <si>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</si>
  <si>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</si>
  <si>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</si>
  <si>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</si>
  <si>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</si>
  <si>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</si>
  <si>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</si>
  <si>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</si>
  <si>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</si>
  <si>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</si>
  <si>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</si>
  <si>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</si>
  <si>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</si>
  <si>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</si>
  <si>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</si>
  <si>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</si>
  <si>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</si>
  <si>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</si>
  <si>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</si>
  <si>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</si>
  <si>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</si>
  <si>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</si>
  <si>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</si>
  <si>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</si>
  <si>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</si>
  <si>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</si>
  <si>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</si>
  <si>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</si>
  <si>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</si>
  <si>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</si>
  <si>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</si>
  <si>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</si>
  <si>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</si>
  <si>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</si>
  <si>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</si>
  <si>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</si>
  <si>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</si>
  <si>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</si>
  <si>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</si>
  <si>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</si>
  <si>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</si>
  <si>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</si>
  <si>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</si>
  <si>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</si>
  <si>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</si>
  <si>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</si>
  <si>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</si>
  <si>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</si>
  <si>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</si>
  <si>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</si>
  <si>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</si>
  <si>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</si>
  <si>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</si>
  <si>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</si>
  <si>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</si>
  <si>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</si>
  <si>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</si>
  <si>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</si>
  <si>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</si>
  <si>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</si>
  <si>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</si>
  <si>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</si>
  <si>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</si>
  <si>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</si>
  <si>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</si>
  <si>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</si>
  <si>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</si>
  <si>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</si>
  <si>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</si>
  <si>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</si>
  <si>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</si>
  <si>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</si>
  <si>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</si>
  <si>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</si>
  <si>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</si>
  <si>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</si>
  <si>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</si>
  <si>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</si>
  <si>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</si>
  <si>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</si>
  <si>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</si>
  <si>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</si>
  <si>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</si>
  <si>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</si>
  <si>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</si>
  <si>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</si>
  <si>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</si>
  <si>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</si>
  <si>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</si>
  <si>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</si>
  <si>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</si>
  <si>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</si>
  <si>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</si>
  <si>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</si>
  <si>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</si>
  <si>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</si>
  <si>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</si>
  <si>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</si>
  <si>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</si>
  <si>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</si>
  <si>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</si>
  <si>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</si>
  <si>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</si>
  <si>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</si>
  <si>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</si>
  <si>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</si>
  <si>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</si>
  <si>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</si>
  <si>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</si>
  <si>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</si>
  <si>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</si>
  <si>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</si>
  <si>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</si>
  <si>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</si>
  <si>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</si>
  <si>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</si>
  <si>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</si>
  <si>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</si>
  <si>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</si>
  <si>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</si>
  <si>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</si>
  <si>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</si>
  <si>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</si>
  <si>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</si>
  <si>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</si>
  <si>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</si>
  <si>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</si>
  <si>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</si>
  <si>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</si>
  <si>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</si>
  <si>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</si>
  <si>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</si>
  <si>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</si>
  <si>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</si>
  <si>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</si>
  <si>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</si>
  <si>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</si>
  <si>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</si>
  <si>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</si>
  <si>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</si>
  <si>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</si>
  <si>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</si>
  <si>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</si>
  <si>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</si>
  <si>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</si>
  <si>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</si>
  <si>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</si>
  <si>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</si>
  <si>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</si>
  <si>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</si>
  <si>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</si>
  <si>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</si>
  <si>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</si>
  <si>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</si>
  <si>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</si>
  <si>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</si>
  <si>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</si>
  <si>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</si>
  <si>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</si>
  <si>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</si>
  <si>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</si>
  <si>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</si>
  <si>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</si>
  <si>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</si>
  <si>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</si>
  <si>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</si>
  <si>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</si>
  <si>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</si>
  <si>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</si>
  <si>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</si>
  <si>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</si>
  <si>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</si>
  <si>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</si>
  <si>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</si>
  <si>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</si>
  <si>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</si>
  <si>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</si>
  <si>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</si>
  <si>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</si>
  <si>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</si>
  <si>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</si>
  <si>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</si>
  <si>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</si>
  <si>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</si>
  <si>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</si>
  <si>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</si>
  <si>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</si>
  <si>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</si>
  <si>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</si>
  <si>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</si>
  <si>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</si>
  <si>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</si>
  <si>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</si>
  <si>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</si>
  <si>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</si>
  <si>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</si>
  <si>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</si>
  <si>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</si>
  <si>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</si>
  <si>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</si>
  <si>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</si>
  <si>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</si>
  <si>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</si>
  <si>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</si>
  <si>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</si>
  <si>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</si>
  <si>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</si>
  <si>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</si>
  <si>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</si>
  <si>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</si>
  <si>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</si>
  <si>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</si>
  <si>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</si>
  <si>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</si>
  <si>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</si>
  <si>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</si>
  <si>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</si>
  <si>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</si>
  <si>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</si>
  <si>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</si>
  <si>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</si>
  <si>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</si>
  <si>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</si>
  <si>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</si>
  <si>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</si>
  <si>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</si>
  <si>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</si>
  <si>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</si>
  <si>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</si>
  <si>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</si>
  <si>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</si>
  <si>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</si>
  <si>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</si>
  <si>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</si>
  <si>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</si>
  <si>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</si>
  <si>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</si>
  <si>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</si>
  <si>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</si>
  <si>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</si>
  <si>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</si>
  <si>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</si>
  <si>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</si>
  <si>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</si>
  <si>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</si>
  <si>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</si>
  <si>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</si>
  <si>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</si>
  <si>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</si>
  <si>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</si>
  <si>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</si>
  <si>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</si>
  <si>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</si>
  <si>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</si>
  <si>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</si>
  <si>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</si>
  <si>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</si>
  <si>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</si>
  <si>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</si>
  <si>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</si>
  <si>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</si>
  <si>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</si>
  <si>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</si>
  <si>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</si>
  <si>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</si>
  <si>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</si>
  <si>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</si>
  <si>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</si>
  <si>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</si>
  <si>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</si>
  <si>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</si>
  <si>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</si>
  <si>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</si>
  <si>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</si>
  <si>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</si>
  <si>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</si>
  <si>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</si>
  <si>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</si>
  <si>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</si>
  <si>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</si>
  <si>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</si>
  <si>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</si>
  <si>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</si>
  <si>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</si>
  <si>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</si>
  <si>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</si>
  <si>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</si>
  <si>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</si>
  <si>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</si>
  <si>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</si>
  <si>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</si>
  <si>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</si>
  <si>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</si>
  <si>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</si>
  <si>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</si>
  <si>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</si>
  <si>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</si>
  <si>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</si>
  <si>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</si>
  <si>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</si>
  <si>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</si>
  <si>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</si>
  <si>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</si>
  <si>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</si>
  <si>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</si>
  <si>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</si>
  <si>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</si>
  <si>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</si>
  <si>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</si>
  <si>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</si>
  <si>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</si>
  <si>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</si>
  <si>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</si>
  <si>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</si>
  <si>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</si>
  <si>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</si>
  <si>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</si>
  <si>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</si>
  <si>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</si>
  <si>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</si>
  <si>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</si>
  <si>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</si>
  <si>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</si>
  <si>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</si>
  <si>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</si>
  <si>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</si>
  <si>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</si>
  <si>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</si>
  <si>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</si>
  <si>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</si>
  <si>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</si>
  <si>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</si>
  <si>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</si>
  <si>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</si>
  <si>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</si>
  <si>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</si>
  <si>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</si>
  <si>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</si>
  <si>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</si>
  <si>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</si>
  <si>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</si>
  <si>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</si>
  <si>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</si>
  <si>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</si>
  <si>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</si>
  <si>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</si>
  <si>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</si>
  <si>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</si>
  <si>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</si>
  <si>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</si>
  <si>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</si>
  <si>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</si>
  <si>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</si>
  <si>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</si>
  <si>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</si>
  <si>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</si>
  <si>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</si>
  <si>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</si>
  <si>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</si>
  <si>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</si>
  <si>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</si>
  <si>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</si>
  <si>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</si>
  <si>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</si>
  <si>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</si>
  <si>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</si>
  <si>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</si>
  <si>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</si>
  <si>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</si>
  <si>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</si>
  <si>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</si>
  <si>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</si>
  <si>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</si>
  <si>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</si>
  <si>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</si>
  <si>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</si>
  <si>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</si>
  <si>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</si>
  <si>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</si>
  <si>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</si>
  <si>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</si>
  <si>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</si>
  <si>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</si>
  <si>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</si>
  <si>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</si>
  <si>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</si>
  <si>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</si>
  <si>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</si>
  <si>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</si>
  <si>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</si>
  <si>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</si>
  <si>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</si>
  <si>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</si>
  <si>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</si>
  <si>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</si>
  <si>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</si>
  <si>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</si>
  <si>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</si>
  <si>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</si>
  <si>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</si>
  <si>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</si>
  <si>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</si>
  <si>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</si>
  <si>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</si>
  <si>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</si>
  <si>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</si>
  <si>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</si>
  <si>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</si>
  <si>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</si>
  <si>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</si>
  <si>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</si>
  <si>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</si>
  <si>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</si>
  <si>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</si>
  <si>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</si>
  <si>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</si>
  <si>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</si>
  <si>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</si>
  <si>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</si>
  <si>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</si>
  <si>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</si>
  <si>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</si>
  <si>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</si>
  <si>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</si>
  <si>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</si>
  <si>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</si>
  <si>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</si>
  <si>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</si>
  <si>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</si>
  <si>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</si>
  <si>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</si>
  <si>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</si>
  <si>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</si>
  <si>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</si>
  <si>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</si>
  <si>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</si>
  <si>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</si>
  <si>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</si>
  <si>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</si>
  <si>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</si>
  <si>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</si>
  <si>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</si>
  <si>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</si>
  <si>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</si>
  <si>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</si>
  <si>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</si>
  <si>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</si>
  <si>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</si>
  <si>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</si>
  <si>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</si>
  <si>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</si>
  <si>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</si>
  <si>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</si>
  <si>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</si>
  <si>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</si>
  <si>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</si>
  <si>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</si>
  <si>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</si>
  <si>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</si>
  <si>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</si>
  <si>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</si>
  <si>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</si>
  <si>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</si>
  <si>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</si>
  <si>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</si>
  <si>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</si>
  <si>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</si>
  <si>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</si>
  <si>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</si>
  <si>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</si>
  <si>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</si>
  <si>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</si>
  <si>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</si>
  <si>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</si>
  <si>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</si>
  <si>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</si>
  <si>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</si>
  <si>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</si>
  <si>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</si>
  <si>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</si>
  <si>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</si>
  <si>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</si>
  <si>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</si>
  <si>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</si>
  <si>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</si>
  <si>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</si>
  <si>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</si>
  <si>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</si>
  <si>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</si>
  <si>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</si>
  <si>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</si>
  <si>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</si>
  <si>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</si>
  <si>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</si>
  <si>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</si>
  <si>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</si>
  <si>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</si>
  <si>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</si>
  <si>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</si>
  <si>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</si>
  <si>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</si>
  <si>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</si>
  <si>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</si>
  <si>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</si>
  <si>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</si>
  <si>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</si>
  <si>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</si>
  <si>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</si>
  <si>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</si>
  <si>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</si>
  <si>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</si>
  <si>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</si>
  <si>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</si>
  <si>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</si>
  <si>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</si>
  <si>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</si>
  <si>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</si>
  <si>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</si>
  <si>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</si>
  <si>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</si>
  <si>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</si>
  <si>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</si>
  <si>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</si>
  <si>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</si>
  <si>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</si>
  <si>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</si>
  <si>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</si>
  <si>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</si>
  <si>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</si>
  <si>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</si>
  <si>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</si>
  <si>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</si>
  <si>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</si>
  <si>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</si>
  <si>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</si>
  <si>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</si>
  <si>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</si>
  <si>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</si>
  <si>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</si>
  <si>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</si>
  <si>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</si>
  <si>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</si>
  <si>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</si>
  <si>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</si>
  <si>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</si>
  <si>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</si>
  <si>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</si>
  <si>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</si>
  <si>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</si>
  <si>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</si>
  <si>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</si>
  <si>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</si>
  <si>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</si>
  <si>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</si>
  <si>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</si>
  <si>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</si>
  <si>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</si>
  <si>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</si>
  <si>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</si>
  <si>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</si>
  <si>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</si>
  <si>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</si>
  <si>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</si>
  <si>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</si>
  <si>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</si>
  <si>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</si>
  <si>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</si>
  <si>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</si>
  <si>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</si>
  <si>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</si>
  <si>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</si>
  <si>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</si>
  <si>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</si>
  <si>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</si>
  <si>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</si>
  <si>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</si>
  <si>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</si>
  <si>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</si>
  <si>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</si>
  <si>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</si>
  <si>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</si>
  <si>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</si>
  <si>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</si>
  <si>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</si>
  <si>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</si>
  <si>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</si>
  <si>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</si>
  <si>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</si>
  <si>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</si>
  <si>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</si>
  <si>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</si>
  <si>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</si>
  <si>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</si>
  <si>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</si>
  <si>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</si>
  <si>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</si>
  <si>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</si>
  <si>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</si>
  <si>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</si>
  <si>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</si>
  <si>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</si>
  <si>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</si>
  <si>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</si>
  <si>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</si>
  <si>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</si>
  <si>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</si>
  <si>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</si>
  <si>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</si>
  <si>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</si>
  <si>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</si>
  <si>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</si>
  <si>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</si>
  <si>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</si>
  <si>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</si>
  <si>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</si>
  <si>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</si>
  <si>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</si>
  <si>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</si>
  <si>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</si>
  <si>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</si>
  <si>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</si>
  <si>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</si>
  <si>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</si>
  <si>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</si>
  <si>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</si>
  <si>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</si>
  <si>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</si>
  <si>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</si>
  <si>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</si>
  <si>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</si>
  <si>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</si>
  <si>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</si>
  <si>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</si>
  <si>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</si>
  <si>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</si>
  <si>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</si>
  <si>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</si>
  <si>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</si>
  <si>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</si>
  <si>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</si>
  <si>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</si>
  <si>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</si>
  <si>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</si>
  <si>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</si>
  <si>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</si>
  <si>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</si>
  <si>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</si>
  <si>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</si>
  <si>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</si>
  <si>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</si>
  <si>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</si>
  <si>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</si>
  <si>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</si>
  <si>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</si>
  <si>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</si>
  <si>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</si>
  <si>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</si>
  <si>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</si>
  <si>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</si>
  <si>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</si>
  <si>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</si>
  <si>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</si>
  <si>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</si>
  <si>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</si>
  <si>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</si>
  <si>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</si>
  <si>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</si>
  <si>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</si>
  <si>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</si>
  <si>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</si>
  <si>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</si>
  <si>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</si>
  <si>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</si>
  <si>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</si>
  <si>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</si>
  <si>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</si>
  <si>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</si>
  <si>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</si>
  <si>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</si>
  <si>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</si>
  <si>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</si>
  <si>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</si>
  <si>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</si>
  <si>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</si>
  <si>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</si>
  <si>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</si>
  <si>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</si>
  <si>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</si>
  <si>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</si>
  <si>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</si>
  <si>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</si>
  <si>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</si>
  <si>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</si>
  <si>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</si>
  <si>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</si>
  <si>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</si>
  <si>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</si>
  <si>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</si>
  <si>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</si>
  <si>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</si>
  <si>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</si>
  <si>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</si>
  <si>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</si>
  <si>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</si>
  <si>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</si>
  <si>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</si>
  <si>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</si>
  <si>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</si>
  <si>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</si>
  <si>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</si>
  <si>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</si>
  <si>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</si>
  <si>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</si>
  <si>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</si>
  <si>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</si>
  <si>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</si>
  <si>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</si>
  <si>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</si>
  <si>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</si>
  <si>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</si>
  <si>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</si>
  <si>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</si>
  <si>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</si>
  <si>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</si>
  <si>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</si>
  <si>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</si>
  <si>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</si>
  <si>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</si>
  <si>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</si>
  <si>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</si>
  <si>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</si>
  <si>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</si>
  <si>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</si>
  <si>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</si>
  <si>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</si>
  <si>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</si>
  <si>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</si>
  <si>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</si>
  <si>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</si>
  <si>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</si>
  <si>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</si>
  <si>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</si>
  <si>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</si>
  <si>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</si>
  <si>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</si>
  <si>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</si>
  <si>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</si>
  <si>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</si>
  <si>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</si>
  <si>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</si>
  <si>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</si>
  <si>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</si>
  <si>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</si>
  <si>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</si>
  <si>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</si>
  <si>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</si>
  <si>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</si>
  <si>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</si>
  <si>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</si>
  <si>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</si>
  <si>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</si>
  <si>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</si>
  <si>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</si>
  <si>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</si>
  <si>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</si>
  <si>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</si>
  <si>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</si>
  <si>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</si>
  <si>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</si>
  <si>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</si>
  <si>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</si>
  <si>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</si>
  <si>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</si>
  <si>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</si>
  <si>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</si>
  <si>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</si>
  <si>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</si>
  <si>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</si>
  <si>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</si>
  <si>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</si>
  <si>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</si>
  <si>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</si>
  <si>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</si>
  <si>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</si>
  <si>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</si>
  <si>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</si>
  <si>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</si>
  <si>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</si>
  <si>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</si>
  <si>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</si>
  <si>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</si>
  <si>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</si>
  <si>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</si>
  <si>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</si>
  <si>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</si>
  <si>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</si>
  <si>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</si>
  <si>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</si>
  <si>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</si>
  <si>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</si>
  <si>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</si>
  <si>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</si>
  <si>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</si>
  <si>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</si>
  <si>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</si>
  <si>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</si>
  <si>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</si>
  <si>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</si>
  <si>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</si>
  <si>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</si>
  <si>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</si>
  <si>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</si>
  <si>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</si>
  <si>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</si>
  <si>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</si>
  <si>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</si>
  <si>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</si>
  <si>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</si>
  <si>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</si>
  <si>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</si>
  <si>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</si>
  <si>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</si>
  <si>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</si>
  <si>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</si>
  <si>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</si>
  <si>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</si>
  <si>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</si>
  <si>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</si>
  <si>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</si>
  <si>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</si>
  <si>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</si>
  <si>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</si>
  <si>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</si>
  <si>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</si>
  <si>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</si>
  <si>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</si>
  <si>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</si>
  <si>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</si>
  <si>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</si>
  <si>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</si>
  <si>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</si>
  <si>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</si>
  <si>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</si>
  <si>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</si>
  <si>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</si>
  <si>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</si>
  <si>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</si>
  <si>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</si>
  <si>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</si>
  <si>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</si>
  <si>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</si>
  <si>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</si>
  <si>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</si>
  <si>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</si>
  <si>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</si>
  <si>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</si>
  <si>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</si>
  <si>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</si>
  <si>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</si>
  <si>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</si>
  <si>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</si>
  <si>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</si>
  <si>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</si>
  <si>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</si>
  <si>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</si>
  <si>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</si>
  <si>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</si>
  <si>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</si>
  <si>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</si>
  <si>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</si>
  <si>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</si>
  <si>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</si>
  <si>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</si>
  <si>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</si>
  <si>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</si>
  <si>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</si>
  <si>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</si>
  <si>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</si>
  <si>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</si>
  <si>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</si>
  <si>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</si>
  <si>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</si>
  <si>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</si>
  <si>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</si>
  <si>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</si>
  <si>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</si>
  <si>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</si>
  <si>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</si>
  <si>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</si>
  <si>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</si>
  <si>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</si>
  <si>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</si>
  <si>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</si>
  <si>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</si>
  <si>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</si>
  <si>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</si>
  <si>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</si>
  <si>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</si>
  <si>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</si>
  <si>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</si>
  <si>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</si>
  <si>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</si>
  <si>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</si>
  <si>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</si>
  <si>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</si>
  <si>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</si>
  <si>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</si>
  <si>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</si>
  <si>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</si>
  <si>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</si>
  <si>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</si>
  <si>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</si>
  <si>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</si>
  <si>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</si>
  <si>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</si>
  <si>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</si>
  <si>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</si>
  <si>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</si>
  <si>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</si>
  <si>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</si>
  <si>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</si>
  <si>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</si>
  <si>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</si>
  <si>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</si>
  <si>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</si>
  <si>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</si>
  <si>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</si>
  <si>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</si>
  <si>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</si>
  <si>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</si>
  <si>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</si>
  <si>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</si>
  <si>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</si>
  <si>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</si>
  <si>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</si>
  <si>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</si>
  <si>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</si>
  <si>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</si>
  <si>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</si>
  <si>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</si>
  <si>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</si>
  <si>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</si>
  <si>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</si>
  <si>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</si>
  <si>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</si>
  <si>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</si>
  <si>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</si>
  <si>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</si>
  <si>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</si>
  <si>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</si>
  <si>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</si>
  <si>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</si>
  <si>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</si>
  <si>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</si>
  <si>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</si>
  <si>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</si>
  <si>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</si>
  <si>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</si>
  <si>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</si>
  <si>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</si>
  <si>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</si>
  <si>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</si>
  <si>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</si>
  <si>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</si>
  <si>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</si>
  <si>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</si>
  <si>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</si>
  <si>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</si>
  <si>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</si>
  <si>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</si>
  <si>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</si>
  <si>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</si>
  <si>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</si>
  <si>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</si>
  <si>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</si>
  <si>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</si>
  <si>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</si>
  <si>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</si>
  <si>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</si>
  <si>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</si>
  <si>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</si>
  <si>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</si>
  <si>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</si>
  <si>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</si>
  <si>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</si>
  <si>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</si>
  <si>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</si>
  <si>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</si>
  <si>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</si>
  <si>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</si>
  <si>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</si>
  <si>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</si>
  <si>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</si>
  <si>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</si>
  <si>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</si>
  <si>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</si>
  <si>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</si>
  <si>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</si>
  <si>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</si>
  <si>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</si>
  <si>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</si>
  <si>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</si>
  <si>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</si>
  <si>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</si>
  <si>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</si>
  <si>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</si>
  <si>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</si>
  <si>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</si>
  <si>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</si>
  <si>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</si>
  <si>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</si>
  <si>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</si>
  <si>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</si>
  <si>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</si>
  <si>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</si>
  <si>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</si>
  <si>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</si>
  <si>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</si>
  <si>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</si>
  <si>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</si>
  <si>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</si>
  <si>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</si>
  <si>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</si>
  <si>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</si>
  <si>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</si>
  <si>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</si>
  <si>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</si>
  <si>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</si>
  <si>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</si>
  <si>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</si>
  <si>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</si>
  <si>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</si>
  <si>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</si>
  <si>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</si>
  <si>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</si>
  <si>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</si>
  <si>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</si>
  <si>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</si>
  <si>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</si>
  <si>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</si>
  <si>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</si>
  <si>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</si>
  <si>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</si>
  <si>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</si>
  <si>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</si>
  <si>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</si>
  <si>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</si>
  <si>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</si>
  <si>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</si>
  <si>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</si>
  <si>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</si>
  <si>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</si>
  <si>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</si>
  <si>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</si>
  <si>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</si>
  <si>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</si>
  <si>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</si>
  <si>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</si>
  <si>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</si>
  <si>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</si>
  <si>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</si>
  <si>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</si>
  <si>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</si>
  <si>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</si>
  <si>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</si>
  <si>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</si>
  <si>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</si>
  <si>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</si>
  <si>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</si>
  <si>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</si>
  <si>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</si>
  <si>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</si>
  <si>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</si>
  <si>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</si>
  <si>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</si>
  <si>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</si>
  <si>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</si>
  <si>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</si>
  <si>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</si>
  <si>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</si>
  <si>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</si>
  <si>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</si>
  <si>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</si>
  <si>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</si>
  <si>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</si>
  <si>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</si>
  <si>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</si>
  <si>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</si>
  <si>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</si>
  <si>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</si>
  <si>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</si>
  <si>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</si>
  <si>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</si>
  <si>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</si>
  <si>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</si>
  <si>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</si>
  <si>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</si>
  <si>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</si>
  <si>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</si>
  <si>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</si>
  <si>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</si>
  <si>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</si>
  <si>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</si>
  <si>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</si>
  <si>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</si>
  <si>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</si>
  <si>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</si>
  <si>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</si>
  <si>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</si>
  <si>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</si>
  <si>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</si>
  <si>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</si>
  <si>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</si>
  <si>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</si>
  <si>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</si>
  <si>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</si>
  <si>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</si>
  <si>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</si>
  <si>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</si>
  <si>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</si>
  <si>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</si>
  <si>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</si>
  <si>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</si>
  <si>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</si>
  <si>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</si>
  <si>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</si>
  <si>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</si>
  <si>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</si>
  <si>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</si>
  <si>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</si>
  <si>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</si>
  <si>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</si>
  <si>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</si>
  <si>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</si>
  <si>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</si>
  <si>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</si>
  <si>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</si>
  <si>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</si>
  <si>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</si>
  <si>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</si>
  <si>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</si>
  <si>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</si>
  <si>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</si>
  <si>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</si>
  <si>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</si>
  <si>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</si>
  <si>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</si>
  <si>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</si>
  <si>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</si>
  <si>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</si>
  <si>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</si>
  <si>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</si>
  <si>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</si>
  <si>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</si>
  <si>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</si>
  <si>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</si>
  <si>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</si>
  <si>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</si>
  <si>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</si>
  <si>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</si>
  <si>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</si>
  <si>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</si>
  <si>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</si>
  <si>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</si>
  <si>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</si>
  <si>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</si>
  <si>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</si>
  <si>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</si>
  <si>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</si>
  <si>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</si>
  <si>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</si>
  <si>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</si>
  <si>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</si>
  <si>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</si>
  <si>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</si>
  <si>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</si>
  <si>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</si>
  <si>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</si>
  <si>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</si>
  <si>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</si>
  <si>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</si>
  <si>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</si>
  <si>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</si>
  <si>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</si>
  <si>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</si>
  <si>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</si>
  <si>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</si>
  <si>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</si>
  <si>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</si>
  <si>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</si>
  <si>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</si>
  <si>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</si>
  <si>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</si>
  <si>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</si>
  <si>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</si>
  <si>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</si>
  <si>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</si>
  <si>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</si>
  <si>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</si>
  <si>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</si>
  <si>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</si>
  <si>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</si>
  <si>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</si>
  <si>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</si>
  <si>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</si>
  <si>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</si>
  <si>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</si>
  <si>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</si>
  <si>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</si>
  <si>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</si>
  <si>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</si>
  <si>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</si>
  <si>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</si>
  <si>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</si>
  <si>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</si>
  <si>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</si>
  <si>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</si>
  <si>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</si>
  <si>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</si>
  <si>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</si>
  <si>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</si>
  <si>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</si>
  <si>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</si>
  <si>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</si>
  <si>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</si>
  <si>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</si>
  <si>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</si>
  <si>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</si>
  <si>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</si>
  <si>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</si>
  <si>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</si>
  <si>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</si>
  <si>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</si>
  <si>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</si>
  <si>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</si>
  <si>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</si>
  <si>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</si>
  <si>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</si>
  <si>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</si>
  <si>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</si>
  <si>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</si>
  <si>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</si>
  <si>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</si>
  <si>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</si>
  <si>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</si>
  <si>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</si>
  <si>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</si>
  <si>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</si>
  <si>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</si>
  <si>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</si>
  <si>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</si>
  <si>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</si>
  <si>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</si>
  <si>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</si>
  <si>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</si>
  <si>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</si>
  <si>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</si>
  <si>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</si>
  <si>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</si>
  <si>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</si>
  <si>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</si>
  <si>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</si>
  <si>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</si>
  <si>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</si>
  <si>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</si>
  <si>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</si>
  <si>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</si>
  <si>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</si>
  <si>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</si>
  <si>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</si>
  <si>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</si>
  <si>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</si>
  <si>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</si>
  <si>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</si>
  <si>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</si>
  <si>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</si>
  <si>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</si>
  <si>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</si>
  <si>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</si>
  <si>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</si>
  <si>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</si>
  <si>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</si>
  <si>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</si>
  <si>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</si>
  <si>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</si>
  <si>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</si>
  <si>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</si>
  <si>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</si>
  <si>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</si>
  <si>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</si>
  <si>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</si>
  <si>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</si>
  <si>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</si>
  <si>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</si>
  <si>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</si>
  <si>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</si>
  <si>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</si>
  <si>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</si>
  <si>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</si>
  <si>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</si>
  <si>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</si>
  <si>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</si>
  <si>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</si>
  <si>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</si>
  <si>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</si>
  <si>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</si>
  <si>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</si>
  <si>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</si>
  <si>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</si>
  <si>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</si>
  <si>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</si>
  <si>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</si>
  <si>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</si>
  <si>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</si>
  <si>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</si>
  <si>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</si>
  <si>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</si>
  <si>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</si>
  <si>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</si>
  <si>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</si>
  <si>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</si>
  <si>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</si>
  <si>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</si>
  <si>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</si>
  <si>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</si>
  <si>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</si>
  <si>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</si>
  <si>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</si>
  <si>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</si>
  <si>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</si>
  <si>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</si>
  <si>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</si>
  <si>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</si>
  <si>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</si>
  <si>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</si>
  <si>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</si>
  <si>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</si>
  <si>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</si>
  <si>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</si>
  <si>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</si>
  <si>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</si>
  <si>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</si>
  <si>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</si>
  <si>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</si>
  <si>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</si>
  <si>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</si>
  <si>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</si>
  <si>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</si>
  <si>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</si>
  <si>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</si>
  <si>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</si>
  <si>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</si>
  <si>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</si>
  <si>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</si>
  <si>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</si>
  <si>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</si>
  <si>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</si>
  <si>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</si>
  <si>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</si>
  <si>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</si>
  <si>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</si>
  <si>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</si>
  <si>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</si>
  <si>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</si>
  <si>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</si>
  <si>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</si>
  <si>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</si>
  <si>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</si>
  <si>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</si>
  <si>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</si>
  <si>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</si>
  <si>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</si>
  <si>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</si>
  <si>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</si>
  <si>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</si>
  <si>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</si>
  <si>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</si>
  <si>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</si>
  <si>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</si>
  <si>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</si>
  <si>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</si>
  <si>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</si>
  <si>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</si>
  <si>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</si>
  <si>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</si>
  <si>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</si>
  <si>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</si>
  <si>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</si>
  <si>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</si>
  <si>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</si>
  <si>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</si>
  <si>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</si>
  <si>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</si>
  <si>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</si>
  <si>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</si>
  <si>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</si>
  <si>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</si>
  <si>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</si>
  <si>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</si>
  <si>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</si>
  <si>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</si>
  <si>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</si>
  <si>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</si>
  <si>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</si>
  <si>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</si>
  <si>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</si>
  <si>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</si>
  <si>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</si>
  <si>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</si>
  <si>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</si>
  <si>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</si>
  <si>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</si>
  <si>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</si>
  <si>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</si>
  <si>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</si>
  <si>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</si>
  <si>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</si>
  <si>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</si>
  <si>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</si>
  <si>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</si>
  <si>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</si>
  <si>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</si>
  <si>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</si>
  <si>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</si>
  <si>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</si>
  <si>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</si>
  <si>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</si>
  <si>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</si>
  <si>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</si>
  <si>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</si>
  <si>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</si>
  <si>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</si>
  <si>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</si>
  <si>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</si>
  <si>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</si>
  <si>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</si>
  <si>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</si>
  <si>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</si>
  <si>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</si>
  <si>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</si>
  <si>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</si>
  <si>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</si>
  <si>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</si>
  <si>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</si>
  <si>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</si>
  <si>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</si>
  <si>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</si>
  <si>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</si>
  <si>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</si>
  <si>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</si>
  <si>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</si>
  <si>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</si>
  <si>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</si>
  <si>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</si>
  <si>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</si>
  <si>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</si>
  <si>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</si>
  <si>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</si>
  <si>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</si>
  <si>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</si>
  <si>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</si>
  <si>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</si>
  <si>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</si>
  <si>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</si>
  <si>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</si>
  <si>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</si>
  <si>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</si>
  <si>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</si>
  <si>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</si>
  <si>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</si>
  <si>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</si>
  <si>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</si>
  <si>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</si>
  <si>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</si>
  <si>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</si>
  <si>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</si>
  <si>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</si>
  <si>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</si>
  <si>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</si>
  <si>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</si>
  <si>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</si>
  <si>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</si>
  <si>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</si>
  <si>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</si>
  <si>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</si>
  <si>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</si>
  <si>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</si>
  <si>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</si>
  <si>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</si>
  <si>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</si>
  <si>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</si>
  <si>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</si>
  <si>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</si>
  <si>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</si>
  <si>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</si>
  <si>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</si>
  <si>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</si>
  <si>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</si>
  <si>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</si>
  <si>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</si>
  <si>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</si>
  <si>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</si>
  <si>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</si>
  <si>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</si>
  <si>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</si>
  <si>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</si>
  <si>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</si>
  <si>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</si>
  <si>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</si>
  <si>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</si>
  <si>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</si>
  <si>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</si>
  <si>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</si>
  <si>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</si>
  <si>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</si>
  <si>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</si>
  <si>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</si>
  <si>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</si>
  <si>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</si>
  <si>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</si>
  <si>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</si>
  <si>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</si>
  <si>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</si>
  <si>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</si>
  <si>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</si>
  <si>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</si>
  <si>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</si>
  <si>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</si>
  <si>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</si>
  <si>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</si>
  <si>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</si>
  <si>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</si>
  <si>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</si>
  <si>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</si>
  <si>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</si>
  <si>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</si>
  <si>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</si>
  <si>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</si>
  <si>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</si>
  <si>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</si>
  <si>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</si>
  <si>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</si>
  <si>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</si>
  <si>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</si>
  <si>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</si>
  <si>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</si>
  <si>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</si>
  <si>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</si>
  <si>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</si>
  <si>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</si>
  <si>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</si>
  <si>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</si>
  <si>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</si>
  <si>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</si>
  <si>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</si>
  <si>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</si>
  <si>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</si>
  <si>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</si>
  <si>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</si>
  <si>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</si>
  <si>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</si>
  <si>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</si>
  <si>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</si>
  <si>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</si>
  <si>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</si>
  <si>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</si>
  <si>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</si>
  <si>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</si>
  <si>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</si>
  <si>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</si>
  <si>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</si>
  <si>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</si>
  <si>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</si>
  <si>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</si>
  <si>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</si>
  <si>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</si>
  <si>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</si>
  <si>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</si>
  <si>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</si>
  <si>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</si>
  <si>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</si>
  <si>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</si>
  <si>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</si>
  <si>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</si>
  <si>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</si>
  <si>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</si>
  <si>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</si>
  <si>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</si>
  <si>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</si>
  <si>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</si>
  <si>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</si>
  <si>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</si>
  <si>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</si>
  <si>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</si>
  <si>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</si>
  <si>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</si>
  <si>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</si>
  <si>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</si>
  <si>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</si>
  <si>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</si>
  <si>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</si>
  <si>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</si>
  <si>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</si>
  <si>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</si>
  <si>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</si>
  <si>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</si>
  <si>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</si>
  <si>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</si>
  <si>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</si>
  <si>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</si>
  <si>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</si>
  <si>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</si>
  <si>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</si>
  <si>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</si>
  <si>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</si>
  <si>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</si>
  <si>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</si>
  <si>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</si>
  <si>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</si>
  <si>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</si>
  <si>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</si>
  <si>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</si>
  <si>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</si>
  <si>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</si>
  <si>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</si>
  <si>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</si>
  <si>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</si>
  <si>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</si>
  <si>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</si>
  <si>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</si>
  <si>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</si>
  <si>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</si>
  <si>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</si>
  <si>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</si>
  <si>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</si>
  <si>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</si>
  <si>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</si>
  <si>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</si>
  <si>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</si>
  <si>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</si>
  <si>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</si>
  <si>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</si>
  <si>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</si>
  <si>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</si>
  <si>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</si>
  <si>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</si>
  <si>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</si>
  <si>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</si>
  <si>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</si>
  <si>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</si>
  <si>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</si>
  <si>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</si>
  <si>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</si>
  <si>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</si>
  <si>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</si>
  <si>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</si>
  <si>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</si>
  <si>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</si>
  <si>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</si>
  <si>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</si>
  <si>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</si>
  <si>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</si>
  <si>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</si>
  <si>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</si>
  <si>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</si>
  <si>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</si>
  <si>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</si>
  <si>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</si>
  <si>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</si>
  <si>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</si>
  <si>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</si>
  <si>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</si>
  <si>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</si>
  <si>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</si>
  <si>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</si>
  <si>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</si>
  <si>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</si>
  <si>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</si>
  <si>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</si>
  <si>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</si>
  <si>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</si>
  <si>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</si>
  <si>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</si>
  <si>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</si>
  <si>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</si>
  <si>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</si>
  <si>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</si>
  <si>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</si>
  <si>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</si>
  <si>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</si>
  <si>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</si>
  <si>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</si>
  <si>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</si>
  <si>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</si>
  <si>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</si>
  <si>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</si>
  <si>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</si>
  <si>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</si>
  <si>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</si>
  <si>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</si>
  <si>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</si>
  <si>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</si>
  <si>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</si>
  <si>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</si>
  <si>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</si>
  <si>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</si>
  <si>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</si>
  <si>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</si>
  <si>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</si>
  <si>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</si>
  <si>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</si>
  <si>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</si>
  <si>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</si>
  <si>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</si>
  <si>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</si>
  <si>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</si>
  <si>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</si>
  <si>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</si>
  <si>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</si>
  <si>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</si>
  <si>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</si>
  <si>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</si>
  <si>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</si>
  <si>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</si>
  <si>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</si>
  <si>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</si>
  <si>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</si>
  <si>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</si>
  <si>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</si>
  <si>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</si>
  <si>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</si>
  <si>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</si>
  <si>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</si>
  <si>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</si>
  <si>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</si>
  <si>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</si>
  <si>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</si>
  <si>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</si>
  <si>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</si>
  <si>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</si>
  <si>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</si>
  <si>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</si>
  <si>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</si>
  <si>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</si>
  <si>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</si>
  <si>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</si>
  <si>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</si>
  <si>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</si>
  <si>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</si>
  <si>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</si>
  <si>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</si>
  <si>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</si>
  <si>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</si>
  <si>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</si>
  <si>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</si>
  <si>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</si>
  <si>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</si>
  <si>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</si>
  <si>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</si>
  <si>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</si>
  <si>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</si>
  <si>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</si>
  <si>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</si>
  <si>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</si>
  <si>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</si>
  <si>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</si>
  <si>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</si>
  <si>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</si>
  <si>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</si>
  <si>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</si>
  <si>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</si>
  <si>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</si>
  <si>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</si>
  <si>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</si>
  <si>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</si>
  <si>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</si>
  <si>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</si>
  <si>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</si>
  <si>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</si>
  <si>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</si>
  <si>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</si>
  <si>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</si>
  <si>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</si>
  <si>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</si>
  <si>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</si>
  <si>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</si>
  <si>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</si>
  <si>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</si>
  <si>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</si>
  <si>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</si>
  <si>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</si>
  <si>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</si>
  <si>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</si>
  <si>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</si>
  <si>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</si>
  <si>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</si>
  <si>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</si>
  <si>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</si>
  <si>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</si>
  <si>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</si>
  <si>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</si>
  <si>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</si>
  <si>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</si>
  <si>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</si>
  <si>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</si>
  <si>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</si>
  <si>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</si>
  <si>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</si>
  <si>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</si>
  <si>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</si>
  <si>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</si>
  <si>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</si>
  <si>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</si>
  <si>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</si>
  <si>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</si>
  <si>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</si>
  <si>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</si>
  <si>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</si>
  <si>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</si>
  <si>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</si>
  <si>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</si>
  <si>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</si>
  <si>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</si>
  <si>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</si>
  <si>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</si>
  <si>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</si>
  <si>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</si>
  <si>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</si>
  <si>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</si>
  <si>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</si>
  <si>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</si>
  <si>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</si>
  <si>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</si>
  <si>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</si>
  <si>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</si>
  <si>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</si>
  <si>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</si>
  <si>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</si>
  <si>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</si>
  <si>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</si>
  <si>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</si>
  <si>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</si>
  <si>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</si>
  <si>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</si>
  <si>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</si>
  <si>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</si>
  <si>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</si>
  <si>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</si>
  <si>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</si>
  <si>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</si>
  <si>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</si>
  <si>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</si>
  <si>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</si>
  <si>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</si>
  <si>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</si>
  <si>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</si>
  <si>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</si>
  <si>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</si>
  <si>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</si>
  <si>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</si>
  <si>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</si>
  <si>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</si>
  <si>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</si>
  <si>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</si>
  <si>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</si>
  <si>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</si>
  <si>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</si>
  <si>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</si>
  <si>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</si>
  <si>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</si>
  <si>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</si>
  <si>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</si>
  <si>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</si>
  <si>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</si>
  <si>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</si>
  <si>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</si>
  <si>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</si>
  <si>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</si>
  <si>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</si>
  <si>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</si>
  <si>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</si>
  <si>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</si>
  <si>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</si>
  <si>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</si>
  <si>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</si>
  <si>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</si>
  <si>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</si>
  <si>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</si>
  <si>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</si>
  <si>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</si>
  <si>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</si>
  <si>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</si>
  <si>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</si>
  <si>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</si>
  <si>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</si>
  <si>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</si>
  <si>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</si>
  <si>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</si>
  <si>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</si>
  <si>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</si>
  <si>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</si>
  <si>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</si>
  <si>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</si>
  <si>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</si>
  <si>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</si>
  <si>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</si>
  <si>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</si>
  <si>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</si>
  <si>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</si>
  <si>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</si>
  <si>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</si>
  <si>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</si>
  <si>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</si>
  <si>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</si>
  <si>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</si>
  <si>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</si>
  <si>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</si>
  <si>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</si>
  <si>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</si>
  <si>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</si>
  <si>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</si>
  <si>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</si>
  <si>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</si>
  <si>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</si>
  <si>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</si>
  <si>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</si>
  <si>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</si>
  <si>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</si>
  <si>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</si>
  <si>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</si>
  <si>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</si>
  <si>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</si>
  <si>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</si>
  <si>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</si>
  <si>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</si>
  <si>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</si>
  <si>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</si>
  <si>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</si>
  <si>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</si>
  <si>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</si>
  <si>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</si>
  <si>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</si>
  <si>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</si>
  <si>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</si>
  <si>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</si>
  <si>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</si>
  <si>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</si>
  <si>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</si>
  <si>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</si>
  <si>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</si>
  <si>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</si>
  <si>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</si>
  <si>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</si>
  <si>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</si>
  <si>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</si>
  <si>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</si>
  <si>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</si>
  <si>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</si>
  <si>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</si>
  <si>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</si>
  <si>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</si>
  <si>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</si>
  <si>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</si>
  <si>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</si>
  <si>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</si>
  <si>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</si>
  <si>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</si>
  <si>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</si>
  <si>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</si>
  <si>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</si>
  <si>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</si>
  <si>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</si>
  <si>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</si>
  <si>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</si>
  <si>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</si>
  <si>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</si>
  <si>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</si>
  <si>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</si>
  <si>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</si>
  <si>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</si>
  <si>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</si>
  <si>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</si>
  <si>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</si>
  <si>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</si>
  <si>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</si>
  <si>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</si>
  <si>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</si>
  <si>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</si>
  <si>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</si>
  <si>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</si>
  <si>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</si>
  <si>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</si>
  <si>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</si>
  <si>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</si>
  <si>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</si>
  <si>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</si>
  <si>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</si>
  <si>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</si>
  <si>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</si>
  <si>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</si>
  <si>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</si>
  <si>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</si>
  <si>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</si>
  <si>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</si>
  <si>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</si>
  <si>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</si>
  <si>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</si>
  <si>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</si>
  <si>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</si>
  <si>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</si>
  <si>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</si>
  <si>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</si>
  <si>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</si>
  <si>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</si>
  <si>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</si>
  <si>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</si>
  <si>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</si>
  <si>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</si>
  <si>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</si>
  <si>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</si>
  <si>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</si>
  <si>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</si>
  <si>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</si>
  <si>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</si>
  <si>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</si>
  <si>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</si>
  <si>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</si>
  <si>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</si>
  <si>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</si>
  <si>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</si>
  <si>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</si>
  <si>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</si>
  <si>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</si>
  <si>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</si>
  <si>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</si>
  <si>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</si>
  <si>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</si>
  <si>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</si>
  <si>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</si>
  <si>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</si>
  <si>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</si>
  <si>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</si>
  <si>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</si>
  <si>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</si>
  <si>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</si>
  <si>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</si>
  <si>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</si>
  <si>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</si>
  <si>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</si>
  <si>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</si>
  <si>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</si>
  <si>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</si>
  <si>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</si>
  <si>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</si>
  <si>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</si>
  <si>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</si>
  <si>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</si>
  <si>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</si>
  <si>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</si>
  <si>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</si>
  <si>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</si>
  <si>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</si>
  <si>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</si>
  <si>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</si>
  <si>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</si>
  <si>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</si>
  <si>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</si>
  <si>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</si>
  <si>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</si>
  <si>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</si>
  <si>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</si>
  <si>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</si>
  <si>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</si>
  <si>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</si>
  <si>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</si>
  <si>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</si>
  <si>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</si>
  <si>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</si>
  <si>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</si>
  <si>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</si>
  <si>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</si>
  <si>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</si>
  <si>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</si>
  <si>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</si>
  <si>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</si>
  <si>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</si>
  <si>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</si>
  <si>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</si>
  <si>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</si>
  <si>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</si>
  <si>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</si>
  <si>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</si>
  <si>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</si>
  <si>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</si>
  <si>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</si>
  <si>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</si>
  <si>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</si>
  <si>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</si>
  <si>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</si>
  <si>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</si>
  <si>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</si>
  <si>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</si>
  <si>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</si>
  <si>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</si>
  <si>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</si>
  <si>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</si>
  <si>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</si>
  <si>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</si>
  <si>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</si>
  <si>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</si>
  <si>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</si>
  <si>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</si>
  <si>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</si>
  <si>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</si>
  <si>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</si>
  <si>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</si>
  <si>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</si>
  <si>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</si>
  <si>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</si>
  <si>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</si>
  <si>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</si>
  <si>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</si>
  <si>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</si>
  <si>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</si>
  <si>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</si>
  <si>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</si>
  <si>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</si>
  <si>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</si>
  <si>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</si>
  <si>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</si>
  <si>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</si>
  <si>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</si>
  <si>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</si>
  <si>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</si>
  <si>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</si>
  <si>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</si>
  <si>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</si>
  <si>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</si>
  <si>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</si>
  <si>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</si>
  <si>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</si>
  <si>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</si>
  <si>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</si>
  <si>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</si>
  <si>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</si>
  <si>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</si>
  <si>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</si>
  <si>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</si>
  <si>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</si>
  <si>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</si>
  <si>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</si>
  <si>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</si>
  <si>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</si>
  <si>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</si>
  <si>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</si>
  <si>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</si>
  <si>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</si>
  <si>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</si>
  <si>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</si>
  <si>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</si>
  <si>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</si>
  <si>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</si>
  <si>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</si>
  <si>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</si>
  <si>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</si>
  <si>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</si>
  <si>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</si>
  <si>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</si>
  <si>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</si>
  <si>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</si>
  <si>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</si>
  <si>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</si>
  <si>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</si>
  <si>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</si>
  <si>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</si>
  <si>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</si>
  <si>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</si>
  <si>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</si>
  <si>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</si>
  <si>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</si>
  <si>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</si>
  <si>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</si>
  <si>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</si>
  <si>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</si>
  <si>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</si>
  <si>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</si>
  <si>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</si>
  <si>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</si>
  <si>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</si>
  <si>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</si>
  <si>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</si>
  <si>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</si>
  <si>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</si>
  <si>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</si>
  <si>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</si>
  <si>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</si>
  <si>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</si>
  <si>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</si>
  <si>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</si>
  <si>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</si>
  <si>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</si>
  <si>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</si>
  <si>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</si>
  <si>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</si>
  <si>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</si>
  <si>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</si>
  <si>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</si>
  <si>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</si>
  <si>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</si>
  <si>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</si>
  <si>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</si>
  <si>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</si>
  <si>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</si>
  <si>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</si>
  <si>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</si>
  <si>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</si>
  <si>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</si>
  <si>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</si>
  <si>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</si>
  <si>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</si>
  <si>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</si>
  <si>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</si>
  <si>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</si>
  <si>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</si>
  <si>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</si>
  <si>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</si>
  <si>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</si>
  <si>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</si>
  <si>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</si>
  <si>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</si>
  <si>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</si>
  <si>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</si>
  <si>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</si>
  <si>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</si>
  <si>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</si>
  <si>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</si>
  <si>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</si>
  <si>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</si>
  <si>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</si>
  <si>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</si>
  <si>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</si>
  <si>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</si>
  <si>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</si>
  <si>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</si>
  <si>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</si>
  <si>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</si>
  <si>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</si>
  <si>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</si>
  <si>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</si>
  <si>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</si>
  <si>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</si>
  <si>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</si>
  <si>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</si>
  <si>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</si>
  <si>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</si>
  <si>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</si>
  <si>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</si>
  <si>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</si>
  <si>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</si>
  <si>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</si>
  <si>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</si>
  <si>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</si>
  <si>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</si>
  <si>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</si>
  <si>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</si>
  <si>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</si>
  <si>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</si>
  <si>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</si>
  <si>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</si>
  <si>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</si>
  <si>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</si>
  <si>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</si>
  <si>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</si>
  <si>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</si>
  <si>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</si>
  <si>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</si>
  <si>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</si>
  <si>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</si>
  <si>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</si>
  <si>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</si>
  <si>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</si>
  <si>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</si>
  <si>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</si>
  <si>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</si>
  <si>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</si>
  <si>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</si>
  <si>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</si>
  <si>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</si>
  <si>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</si>
  <si>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</si>
  <si>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</si>
  <si>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</si>
  <si>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</si>
  <si>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</si>
  <si>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</si>
  <si>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</si>
  <si>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</si>
  <si>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</si>
  <si>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</si>
  <si>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</si>
  <si>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</si>
  <si>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</si>
  <si>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</si>
  <si>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</si>
  <si>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</si>
  <si>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</si>
  <si>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</si>
  <si>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</si>
  <si>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</si>
  <si>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</si>
  <si>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</si>
  <si>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</si>
  <si>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</si>
  <si>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</si>
  <si>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</si>
  <si>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</si>
  <si>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</si>
  <si>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</si>
  <si>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</si>
  <si>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</si>
  <si>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</si>
  <si>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</si>
  <si>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</si>
  <si>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</si>
  <si>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</si>
  <si>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</si>
  <si>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</si>
  <si>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</si>
  <si>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</si>
  <si>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</si>
  <si>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</si>
  <si>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</si>
  <si>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</si>
  <si>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</si>
  <si>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</si>
  <si>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</si>
  <si>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</si>
  <si>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</si>
  <si>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</si>
  <si>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</si>
  <si>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</si>
  <si>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</si>
  <si>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</si>
  <si>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</si>
  <si>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</si>
  <si>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</si>
  <si>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</si>
  <si>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</si>
  <si>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</si>
  <si>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</si>
  <si>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</si>
  <si>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</si>
  <si>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</si>
  <si>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</si>
  <si>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</si>
  <si>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</si>
  <si>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</si>
  <si>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</si>
  <si>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</si>
  <si>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</si>
  <si>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</si>
  <si>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</si>
  <si>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</si>
  <si>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</si>
  <si>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</si>
  <si>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</si>
  <si>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</si>
  <si>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</si>
  <si>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</si>
  <si>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</si>
  <si>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</si>
  <si>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</si>
  <si>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</si>
  <si>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</si>
  <si>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</si>
  <si>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</si>
  <si>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</si>
  <si>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</si>
  <si>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</si>
  <si>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</si>
  <si>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</si>
  <si>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</si>
  <si>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</si>
  <si>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</si>
  <si>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</si>
  <si>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</si>
  <si>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</si>
  <si>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</si>
  <si>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</si>
  <si>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</si>
  <si>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</si>
  <si>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</si>
  <si>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</si>
  <si>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</si>
  <si>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</si>
  <si>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</si>
  <si>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</si>
  <si>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</si>
  <si>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</si>
  <si>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</si>
  <si>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</si>
  <si>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</si>
  <si>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</si>
  <si>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</si>
  <si>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</si>
  <si>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</si>
  <si>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</si>
  <si>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</si>
  <si>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</si>
  <si>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</si>
  <si>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</si>
  <si>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</si>
  <si>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</si>
  <si>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</si>
  <si>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</si>
  <si>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</si>
  <si>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</si>
  <si>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</si>
  <si>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</si>
  <si>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</si>
  <si>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</si>
  <si>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</si>
  <si>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</si>
  <si>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</si>
  <si>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</si>
  <si>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</si>
  <si>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</si>
  <si>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</si>
  <si>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</si>
  <si>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</si>
  <si>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</si>
  <si>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</si>
  <si>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</si>
  <si>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</si>
  <si>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</si>
  <si>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</si>
  <si>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</si>
  <si>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</si>
  <si>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</si>
  <si>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</si>
  <si>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</si>
  <si>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</si>
  <si>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</si>
  <si>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</si>
  <si>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</si>
  <si>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</si>
  <si>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</si>
  <si>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</si>
  <si>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</si>
  <si>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</si>
  <si>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</si>
  <si>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</si>
  <si>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</si>
  <si>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</si>
  <si>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</si>
  <si>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</si>
  <si>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</si>
  <si>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</si>
  <si>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</si>
  <si>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</si>
  <si>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</si>
  <si>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</si>
  <si>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</si>
  <si>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</si>
  <si>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</si>
  <si>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</si>
  <si>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</si>
  <si>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</si>
  <si>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</si>
  <si>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</si>
  <si>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</si>
  <si>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</si>
  <si>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</si>
  <si>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</si>
  <si>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</si>
  <si>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</si>
  <si>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</si>
  <si>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</si>
  <si>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</si>
  <si>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</si>
  <si>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</si>
  <si>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</si>
  <si>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</si>
  <si>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</si>
  <si>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</si>
  <si>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</si>
  <si>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</si>
  <si>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</si>
  <si>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</si>
  <si>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</si>
  <si>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</si>
  <si>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</si>
  <si>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</si>
  <si>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</si>
  <si>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</si>
  <si>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</si>
  <si>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</si>
  <si>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</si>
  <si>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</si>
  <si>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</si>
  <si>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</si>
  <si>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</si>
  <si>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</si>
  <si>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</si>
  <si>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</si>
  <si>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</si>
  <si>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</si>
  <si>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</si>
  <si>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</si>
  <si>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</si>
  <si>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</si>
  <si>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</si>
  <si>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</si>
  <si>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</si>
  <si>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</si>
  <si>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</si>
  <si>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</si>
  <si>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</si>
  <si>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</si>
  <si>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</si>
  <si>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</si>
  <si>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</si>
  <si>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</si>
  <si>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</si>
  <si>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</si>
  <si>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</si>
  <si>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</si>
  <si>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</si>
  <si>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</si>
  <si>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</si>
  <si>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</si>
  <si>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</si>
  <si>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</si>
  <si>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</si>
  <si>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</si>
  <si>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</si>
  <si>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</si>
  <si>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</si>
  <si>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</si>
  <si>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</si>
  <si>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</si>
  <si>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</si>
  <si>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</si>
  <si>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</si>
  <si>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</si>
  <si>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</si>
  <si>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</si>
  <si>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</si>
  <si>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</si>
  <si>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</si>
  <si>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</si>
  <si>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</si>
  <si>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</si>
  <si>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</si>
  <si>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</si>
  <si>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</si>
  <si>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</si>
  <si>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</si>
  <si>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</si>
  <si>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</si>
  <si>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</si>
  <si>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</si>
  <si>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</si>
  <si>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</si>
  <si>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</si>
  <si>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</si>
  <si>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</si>
  <si>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</si>
  <si>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</si>
  <si>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</si>
  <si>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</si>
  <si>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</si>
  <si>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</si>
  <si>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</si>
  <si>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</si>
  <si>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</si>
  <si>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</si>
  <si>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</si>
  <si>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</si>
  <si>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</si>
  <si>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</si>
  <si>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</si>
  <si>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</si>
  <si>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</si>
  <si>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</si>
  <si>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</si>
  <si>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</si>
  <si>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</si>
  <si>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</si>
  <si>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</si>
  <si>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</si>
  <si>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</si>
  <si>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</si>
  <si>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</si>
  <si>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</si>
  <si>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</si>
  <si>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</si>
  <si>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</si>
  <si>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</si>
  <si>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</si>
  <si>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</si>
  <si>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</si>
  <si>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</si>
  <si>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</si>
  <si>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</si>
  <si>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</si>
  <si>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</si>
  <si>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</si>
  <si>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</si>
  <si>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</si>
  <si>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</si>
  <si>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</si>
  <si>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</si>
  <si>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</si>
  <si>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</si>
  <si>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</si>
  <si>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</si>
  <si>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</si>
  <si>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</si>
  <si>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</si>
  <si>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</si>
  <si>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</si>
  <si>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</si>
  <si>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</si>
  <si>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</si>
  <si>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</si>
  <si>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</si>
  <si>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</si>
  <si>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</si>
  <si>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</si>
  <si>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</si>
  <si>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</si>
  <si>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</si>
  <si>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</si>
  <si>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</si>
  <si>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</si>
  <si>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</si>
  <si>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</si>
  <si>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</si>
  <si>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</si>
  <si>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</si>
  <si>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</si>
  <si>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</si>
  <si>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</si>
  <si>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</si>
  <si>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</si>
  <si>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</si>
  <si>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</si>
  <si>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</si>
  <si>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</si>
  <si>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</si>
  <si>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</si>
  <si>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</si>
  <si>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</si>
  <si>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</si>
  <si>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</si>
  <si>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</si>
  <si>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</si>
  <si>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</si>
  <si>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</si>
  <si>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</si>
  <si>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</si>
  <si>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</si>
  <si>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</si>
  <si>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</si>
  <si>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</si>
  <si>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</si>
  <si>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</si>
  <si>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</si>
  <si>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</si>
  <si>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</si>
  <si>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</si>
  <si>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</si>
  <si>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</si>
  <si>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</si>
  <si>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</si>
  <si>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</si>
  <si>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</si>
  <si>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</si>
  <si>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</si>
  <si>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</si>
  <si>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</si>
  <si>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</si>
  <si>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</si>
  <si>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</si>
  <si>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</si>
  <si>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</si>
  <si>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</si>
  <si>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</si>
  <si>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</si>
  <si>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</si>
  <si>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</si>
  <si>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</si>
  <si>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</si>
  <si>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</si>
  <si>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</si>
  <si>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</si>
  <si>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</si>
  <si>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</si>
  <si>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</si>
  <si>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</si>
  <si>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</si>
  <si>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</si>
  <si>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</si>
  <si>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</si>
  <si>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</si>
  <si>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</si>
  <si>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</si>
  <si>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</si>
  <si>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</si>
  <si>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</si>
  <si>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</si>
  <si>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</si>
  <si>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</si>
  <si>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</si>
  <si>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</si>
  <si>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</si>
  <si>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</si>
  <si>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</si>
  <si>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</si>
  <si>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</si>
  <si>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</si>
  <si>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</si>
  <si>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</si>
  <si>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</si>
  <si>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</si>
  <si>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</si>
  <si>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</si>
  <si>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</si>
  <si>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</si>
  <si>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</si>
  <si>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</si>
  <si>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</si>
  <si>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</si>
  <si>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</si>
  <si>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</si>
  <si>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</si>
  <si>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</si>
  <si>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</si>
  <si>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</si>
  <si>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</si>
  <si>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</si>
  <si>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</si>
  <si>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</si>
  <si>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</si>
  <si>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</si>
  <si>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</si>
  <si>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</si>
  <si>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</si>
  <si>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</si>
  <si>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</si>
  <si>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</si>
  <si>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</si>
  <si>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</si>
  <si>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</si>
  <si>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</si>
  <si>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</si>
  <si>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</si>
  <si>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</si>
  <si>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</si>
  <si>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</si>
  <si>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</si>
  <si>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</si>
  <si>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</si>
  <si>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</si>
  <si>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</si>
  <si>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</si>
  <si>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</si>
  <si>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</si>
  <si>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</si>
  <si>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</si>
  <si>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</si>
  <si>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</si>
  <si>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</si>
  <si>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</si>
  <si>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</si>
  <si>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</si>
  <si>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</si>
  <si>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</si>
  <si>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</si>
  <si>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</si>
  <si>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</si>
  <si>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</si>
  <si>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</si>
  <si>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</si>
  <si>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</si>
  <si>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</si>
  <si>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</si>
  <si>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</si>
  <si>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</si>
  <si>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</si>
  <si>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</si>
  <si>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</si>
  <si>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</si>
  <si>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</si>
  <si>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</si>
  <si>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</si>
  <si>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</si>
  <si>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</si>
  <si>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</si>
  <si>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</si>
  <si>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</si>
  <si>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</si>
  <si>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</si>
  <si>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</si>
  <si>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</si>
  <si>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</si>
  <si>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</si>
  <si>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</si>
  <si>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</si>
  <si>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</si>
  <si>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</si>
  <si>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</si>
  <si>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</si>
  <si>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</si>
  <si>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</si>
  <si>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</si>
  <si>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</si>
  <si>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</si>
  <si>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</si>
  <si>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</si>
  <si>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</si>
  <si>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</si>
  <si>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</si>
  <si>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</si>
  <si>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</si>
  <si>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</si>
  <si>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</si>
  <si>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</si>
  <si>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</si>
  <si>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</si>
  <si>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</si>
  <si>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</si>
  <si>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</si>
  <si>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</si>
  <si>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</si>
  <si>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</si>
  <si>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</si>
  <si>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</si>
  <si>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</si>
  <si>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</si>
  <si>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</si>
  <si>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</si>
  <si>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</si>
  <si>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</si>
  <si>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</si>
  <si>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</si>
  <si>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</si>
  <si>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</si>
  <si>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</si>
  <si>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</si>
  <si>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</si>
  <si>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</si>
  <si>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</si>
  <si>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</si>
  <si>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</si>
  <si>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</si>
  <si>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</si>
  <si>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</si>
  <si>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</si>
  <si>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</si>
  <si>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</si>
  <si>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</si>
  <si>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</si>
  <si>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</si>
  <si>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</si>
  <si>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</si>
  <si>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</si>
  <si>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</si>
  <si>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</si>
  <si>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</si>
  <si>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</si>
  <si>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</si>
  <si>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</si>
  <si>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</si>
  <si>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</si>
  <si>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</si>
  <si>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</si>
  <si>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</si>
  <si>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</si>
  <si>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</si>
  <si>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</si>
  <si>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</si>
  <si>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</si>
  <si>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</si>
  <si>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</si>
  <si>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</si>
  <si>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</si>
  <si>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</si>
  <si>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</si>
  <si>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</si>
  <si>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</si>
  <si>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</si>
  <si>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</si>
  <si>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</si>
  <si>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</si>
  <si>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</si>
  <si>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</si>
  <si>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</si>
  <si>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</si>
  <si>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</si>
  <si>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</si>
  <si>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</si>
  <si>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</si>
  <si>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</si>
  <si>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</si>
  <si>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</si>
  <si>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</si>
  <si>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</si>
  <si>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</si>
  <si>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</si>
  <si>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</si>
  <si>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</si>
  <si>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</si>
  <si>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</si>
  <si>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</si>
  <si>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</si>
  <si>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</si>
  <si>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</si>
  <si>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</si>
  <si>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</si>
  <si>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</si>
  <si>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</si>
  <si>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</si>
  <si>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</si>
  <si>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</si>
  <si>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</si>
  <si>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</si>
  <si>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</si>
  <si>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</si>
  <si>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</si>
  <si>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</si>
  <si>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</si>
  <si>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</si>
  <si>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</si>
  <si>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</si>
  <si>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</si>
  <si>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</si>
  <si>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</si>
  <si>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</si>
  <si>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</si>
  <si>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</si>
  <si>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</si>
  <si>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</si>
  <si>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</si>
  <si>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</si>
  <si>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</si>
  <si>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</si>
  <si>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</si>
  <si>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</si>
  <si>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</si>
  <si>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</si>
  <si>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</si>
  <si>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</si>
  <si>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</si>
  <si>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</si>
  <si>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</si>
  <si>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</si>
  <si>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</si>
  <si>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</si>
  <si>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</si>
  <si>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</si>
  <si>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</si>
  <si>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</si>
  <si>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</si>
  <si>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</si>
  <si>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</si>
  <si>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</si>
  <si>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</si>
  <si>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</si>
  <si>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</si>
  <si>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</si>
  <si>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</si>
  <si>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</si>
  <si>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</si>
  <si>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</si>
  <si>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</si>
  <si>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</si>
  <si>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</si>
  <si>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</si>
  <si>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</si>
  <si>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</si>
  <si>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</si>
  <si>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</si>
  <si>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</si>
  <si>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</si>
  <si>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</si>
  <si>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</si>
  <si>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</si>
  <si>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</si>
  <si>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</si>
  <si>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</si>
  <si>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</si>
  <si>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</si>
  <si>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</si>
  <si>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</si>
  <si>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</si>
  <si>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</si>
  <si>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</si>
  <si>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</si>
  <si>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</si>
  <si>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</si>
  <si>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</si>
  <si>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</si>
  <si>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</si>
  <si>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</si>
  <si>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</si>
  <si>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</si>
  <si>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</si>
  <si>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</si>
  <si>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</si>
  <si>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</si>
  <si>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</si>
  <si>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</si>
  <si>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</si>
  <si>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</si>
  <si>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</si>
  <si>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</si>
  <si>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</si>
  <si>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</si>
  <si>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</si>
  <si>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</si>
  <si>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</si>
  <si>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</si>
  <si>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</si>
  <si>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</si>
  <si>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</si>
  <si>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</si>
  <si>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</si>
  <si>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</si>
  <si>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</si>
  <si>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</si>
  <si>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</si>
  <si>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</si>
  <si>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</si>
  <si>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</si>
  <si>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</si>
  <si>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</si>
  <si>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</si>
  <si>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</si>
  <si>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</si>
  <si>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</si>
  <si>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</si>
  <si>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</si>
  <si>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</si>
  <si>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</si>
  <si>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</si>
  <si>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</si>
  <si>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</si>
  <si>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</si>
  <si>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</si>
  <si>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</si>
  <si>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</si>
  <si>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</si>
  <si>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</si>
  <si>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</si>
  <si>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</si>
  <si>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</si>
  <si>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</si>
  <si>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</si>
  <si>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</si>
  <si>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</si>
  <si>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</si>
  <si>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</si>
  <si>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</si>
  <si>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</si>
  <si>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</si>
  <si>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</si>
  <si>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</si>
  <si>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</si>
  <si>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</si>
  <si>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</si>
  <si>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</si>
  <si>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</si>
  <si>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</si>
  <si>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</si>
  <si>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</si>
  <si>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</si>
  <si>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</si>
  <si>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</si>
  <si>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</si>
  <si>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</si>
  <si>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</si>
  <si>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</si>
  <si>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</si>
  <si>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</si>
  <si>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</si>
  <si>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</si>
  <si>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</si>
  <si>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</si>
  <si>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</si>
  <si>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</si>
  <si>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</si>
  <si>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</si>
  <si>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</si>
  <si>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</si>
  <si>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</si>
  <si>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</si>
  <si>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</si>
  <si>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</si>
  <si>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</si>
  <si>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</si>
  <si>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</si>
  <si>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</si>
  <si>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</si>
  <si>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</si>
  <si>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</si>
  <si>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</si>
  <si>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</si>
  <si>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</si>
  <si>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</si>
  <si>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</si>
  <si>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</si>
  <si>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</si>
  <si>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</si>
  <si>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</si>
  <si>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</si>
  <si>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</si>
  <si>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</si>
  <si>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</si>
  <si>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</si>
  <si>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</si>
  <si>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</si>
  <si>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</si>
  <si>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</si>
  <si>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</si>
  <si>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</si>
  <si>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</si>
  <si>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</si>
  <si>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</si>
  <si>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</si>
  <si>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</si>
  <si>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</si>
  <si>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</si>
  <si>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</si>
  <si>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</si>
  <si>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</si>
  <si>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</si>
  <si>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</si>
  <si>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</si>
  <si>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</si>
  <si>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</si>
  <si>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</si>
  <si>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</si>
  <si>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</si>
  <si>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</si>
  <si>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</si>
  <si>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</si>
  <si>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</si>
  <si>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</si>
  <si>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</si>
  <si>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</si>
  <si>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</si>
  <si>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</si>
  <si>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</si>
  <si>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</si>
  <si>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</si>
  <si>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</si>
  <si>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</si>
  <si>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</si>
  <si>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</si>
  <si>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</si>
  <si>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</si>
  <si>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</si>
  <si>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</si>
  <si>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</si>
  <si>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</si>
  <si>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</si>
  <si>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</si>
  <si>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</si>
  <si>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</si>
  <si>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</si>
  <si>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</si>
  <si>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</si>
  <si>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</si>
  <si>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</si>
  <si>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</si>
  <si>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</si>
  <si>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</si>
  <si>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</si>
  <si>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</si>
  <si>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</si>
  <si>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</si>
  <si>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</si>
  <si>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</si>
  <si>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</si>
  <si>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</si>
  <si>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</si>
  <si>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</si>
  <si>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</si>
  <si>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</si>
  <si>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</si>
  <si>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</si>
  <si>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</si>
  <si>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</si>
  <si>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</si>
  <si>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</si>
  <si>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</si>
  <si>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</si>
  <si>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</si>
  <si>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</si>
  <si>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</si>
  <si>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</si>
  <si>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</si>
  <si>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</si>
  <si>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</si>
  <si>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</si>
  <si>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</si>
  <si>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</si>
  <si>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</si>
  <si>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</si>
  <si>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</si>
  <si>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</si>
  <si>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</si>
  <si>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</si>
  <si>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</si>
  <si>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</si>
  <si>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</si>
  <si>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</si>
  <si>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</si>
  <si>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</si>
  <si>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</si>
  <si>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</si>
  <si>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</si>
  <si>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</si>
  <si>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</si>
  <si>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</si>
  <si>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</si>
  <si>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</si>
  <si>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</si>
  <si>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</si>
  <si>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</si>
  <si>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</si>
  <si>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</si>
  <si>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</si>
  <si>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</si>
  <si>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</si>
  <si>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</si>
  <si>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</si>
  <si>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</si>
  <si>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</si>
  <si>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</si>
  <si>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</si>
  <si>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</si>
  <si>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</si>
  <si>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</si>
  <si>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</si>
  <si>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</si>
  <si>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</si>
  <si>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</si>
  <si>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</si>
  <si>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</si>
  <si>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</si>
  <si>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</si>
  <si>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</si>
  <si>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</si>
  <si>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</si>
  <si>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</si>
  <si>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</si>
  <si>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</si>
  <si>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</si>
  <si>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</si>
  <si>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</si>
  <si>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</si>
  <si>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</si>
  <si>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</si>
  <si>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</si>
  <si>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</si>
  <si>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</si>
  <si>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</si>
  <si>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</si>
  <si>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</si>
  <si>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</si>
  <si>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</si>
  <si>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</si>
  <si>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</si>
  <si>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</si>
  <si>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</si>
  <si>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</si>
  <si>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</si>
  <si>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</si>
  <si>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</si>
  <si>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</si>
  <si>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</si>
  <si>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</si>
  <si>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</si>
  <si>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</si>
  <si>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</si>
  <si>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</si>
  <si>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</si>
  <si>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</si>
  <si>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</si>
  <si>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</si>
  <si>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</si>
  <si>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</si>
  <si>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</si>
  <si>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</si>
  <si>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</si>
  <si>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</si>
  <si>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</si>
  <si>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</si>
  <si>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</si>
  <si>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</si>
  <si>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</si>
  <si>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</si>
  <si>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</si>
  <si>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</si>
  <si>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</si>
  <si>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</si>
  <si>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</si>
  <si>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</si>
  <si>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</si>
  <si>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</si>
  <si>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</si>
  <si>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</si>
  <si>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</si>
  <si>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</si>
  <si>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</si>
  <si>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</si>
  <si>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</si>
  <si>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</si>
  <si>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</si>
  <si>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</si>
  <si>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</si>
  <si>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</si>
  <si>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</si>
  <si>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</si>
  <si>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</si>
  <si>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</si>
  <si>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</si>
  <si>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</si>
  <si>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</si>
  <si>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</si>
  <si>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</si>
  <si>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</si>
  <si>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</si>
  <si>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</si>
  <si>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</si>
  <si>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</si>
  <si>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</si>
  <si>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</si>
  <si>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</si>
  <si>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</si>
  <si>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</si>
  <si>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</si>
  <si>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</si>
  <si>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</si>
  <si>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</si>
  <si>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</si>
  <si>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</si>
  <si>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</si>
  <si>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</si>
  <si>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</si>
  <si>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</si>
  <si>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</si>
  <si>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</si>
  <si>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</si>
  <si>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</si>
  <si>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</si>
  <si>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</si>
  <si>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</si>
  <si>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</si>
  <si>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</si>
  <si>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</si>
  <si>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</si>
  <si>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</si>
  <si>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</si>
  <si>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</si>
  <si>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</si>
  <si>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</si>
  <si>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</si>
  <si>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</si>
  <si>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</si>
  <si>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</si>
  <si>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</si>
  <si>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</si>
  <si>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</si>
  <si>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</si>
  <si>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</si>
  <si>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</si>
  <si>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</si>
  <si>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</si>
  <si>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</si>
  <si>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</si>
  <si>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</si>
  <si>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</si>
  <si>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</si>
  <si>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</si>
  <si>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</si>
  <si>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</si>
  <si>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</si>
  <si>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</si>
  <si>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</si>
  <si>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</si>
  <si>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</si>
  <si>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</si>
  <si>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</si>
  <si>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</si>
  <si>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</si>
  <si>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</si>
  <si>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</si>
  <si>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</si>
  <si>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</si>
  <si>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</si>
  <si>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</si>
  <si>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</si>
  <si>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</si>
  <si>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</si>
  <si>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</si>
  <si>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</si>
  <si>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</si>
  <si>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</si>
  <si>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</si>
  <si>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</si>
  <si>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</si>
  <si>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</si>
  <si>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</si>
  <si>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</si>
  <si>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</si>
  <si>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</si>
  <si>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</si>
  <si>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</si>
  <si>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</si>
  <si>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</si>
  <si>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</si>
  <si>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</si>
  <si>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</si>
  <si>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</si>
  <si>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</si>
  <si>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</si>
  <si>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</si>
  <si>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</si>
  <si>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</si>
  <si>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</si>
  <si>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</si>
  <si>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</si>
  <si>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</si>
  <si>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</si>
  <si>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</si>
  <si>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</si>
  <si>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</si>
  <si>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</si>
  <si>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</si>
  <si>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</si>
  <si>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</si>
  <si>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</si>
  <si>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</si>
  <si>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</si>
  <si>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</si>
  <si>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</si>
  <si>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</si>
  <si>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</si>
  <si>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</si>
  <si>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</si>
  <si>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</si>
  <si>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</si>
  <si>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</si>
  <si>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</si>
  <si>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</si>
  <si>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</si>
  <si>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</si>
  <si>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</si>
  <si>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</si>
  <si>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</si>
  <si>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</si>
  <si>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</si>
  <si>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</si>
  <si>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</si>
  <si>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</si>
  <si>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</si>
  <si>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</si>
  <si>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</si>
  <si>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</si>
  <si>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</si>
  <si>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</si>
  <si>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</si>
  <si>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</si>
  <si>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</si>
  <si>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</si>
  <si>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</si>
  <si>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</si>
  <si>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</si>
  <si>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</si>
  <si>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</si>
  <si>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</si>
  <si>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</si>
  <si>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</si>
  <si>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</si>
  <si>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</si>
  <si>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</si>
  <si>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</si>
  <si>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</si>
  <si>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</si>
  <si>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</si>
  <si>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</si>
  <si>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</si>
  <si>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</si>
  <si>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</si>
  <si>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</si>
  <si>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</si>
  <si>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</si>
  <si>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</si>
  <si>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</si>
  <si>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</si>
  <si>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</si>
  <si>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</si>
  <si>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</si>
  <si>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</si>
  <si>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</si>
  <si>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</si>
  <si>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</si>
  <si>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</si>
  <si>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</si>
  <si>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</si>
  <si>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</si>
  <si>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</si>
  <si>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</si>
  <si>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</si>
  <si>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</si>
  <si>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</si>
  <si>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</si>
  <si>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</si>
  <si>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</si>
  <si>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</si>
  <si>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</si>
  <si>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</si>
  <si>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</si>
  <si>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</si>
  <si>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</si>
  <si>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</si>
  <si>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</si>
  <si>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</si>
  <si>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</si>
  <si>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</si>
  <si>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</si>
  <si>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</si>
  <si>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</si>
  <si>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</si>
  <si>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</si>
  <si>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</si>
  <si>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</si>
  <si>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</si>
  <si>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</si>
  <si>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</si>
  <si>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</si>
  <si>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</si>
  <si>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</si>
  <si>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</si>
  <si>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</si>
  <si>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</si>
  <si>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</si>
  <si>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</si>
  <si>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</si>
  <si>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</si>
  <si>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</si>
  <si>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</si>
  <si>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</si>
  <si>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</si>
  <si>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</si>
  <si>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</si>
  <si>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</si>
  <si>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</si>
  <si>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</si>
  <si>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</si>
  <si>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</si>
  <si>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</si>
  <si>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</si>
  <si>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</si>
  <si>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</si>
  <si>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</si>
  <si>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</si>
  <si>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</si>
  <si>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</si>
  <si>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</si>
  <si>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</si>
  <si>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</si>
  <si>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</si>
  <si>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</si>
  <si>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</si>
  <si>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</si>
  <si>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</si>
  <si>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</si>
  <si>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</si>
  <si>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</si>
  <si>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</si>
  <si>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</si>
  <si>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</si>
  <si>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</si>
  <si>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</si>
  <si>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</si>
  <si>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</si>
  <si>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</si>
  <si>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</si>
  <si>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</si>
  <si>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</si>
  <si>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</si>
  <si>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</si>
  <si>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</si>
  <si>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</si>
  <si>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</si>
  <si>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</si>
  <si>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</si>
  <si>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</si>
  <si>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</si>
  <si>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</si>
  <si>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</si>
  <si>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</si>
  <si>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</si>
  <si>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</si>
  <si>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</si>
  <si>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</si>
  <si>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</si>
  <si>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</si>
  <si>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</si>
  <si>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</si>
  <si>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</si>
  <si>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</si>
  <si>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</si>
  <si>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</si>
  <si>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</si>
  <si>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</si>
  <si>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</si>
  <si>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</si>
  <si>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</si>
  <si>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</si>
  <si>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</si>
  <si>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</si>
  <si>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</si>
  <si>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</si>
  <si>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</si>
  <si>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</si>
  <si>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</si>
  <si>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</si>
  <si>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</si>
  <si>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</si>
  <si>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</si>
  <si>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</si>
  <si>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</si>
  <si>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</si>
  <si>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</si>
  <si>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</si>
  <si>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</si>
  <si>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</si>
  <si>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</si>
  <si>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</si>
  <si>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</si>
  <si>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</si>
  <si>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</si>
  <si>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</si>
  <si>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</si>
  <si>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</si>
  <si>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</si>
  <si>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</si>
  <si>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</si>
  <si>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</si>
  <si>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</si>
  <si>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</si>
  <si>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</si>
  <si>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</si>
  <si>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</si>
  <si>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</si>
  <si>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</si>
  <si>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</si>
  <si>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</si>
  <si>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</si>
  <si>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</si>
  <si>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</si>
  <si>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</si>
  <si>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</si>
  <si>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</si>
  <si>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</si>
  <si>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</si>
  <si>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</si>
  <si>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</si>
  <si>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</si>
  <si>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</si>
  <si>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</si>
  <si>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</si>
  <si>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</si>
  <si>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</si>
  <si>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</si>
  <si>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</si>
  <si>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</si>
  <si>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</si>
  <si>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</si>
  <si>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</si>
  <si>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</si>
  <si>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</si>
  <si>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</si>
  <si>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</si>
  <si>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</si>
  <si>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</si>
  <si>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</si>
  <si>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</si>
  <si>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</si>
  <si>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</si>
  <si>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</si>
  <si>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</si>
  <si>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</si>
  <si>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</si>
  <si>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</si>
  <si>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</si>
  <si>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</si>
  <si>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</si>
  <si>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</si>
  <si>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</si>
  <si>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</si>
  <si>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</si>
  <si>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</si>
  <si>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</si>
  <si>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</si>
  <si>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</si>
  <si>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</si>
  <si>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</si>
  <si>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</si>
  <si>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</si>
  <si>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</si>
  <si>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</si>
  <si>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</si>
  <si>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</si>
  <si>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</si>
  <si>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</si>
  <si>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</si>
  <si>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</si>
  <si>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</si>
  <si>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</si>
  <si>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</si>
  <si>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</si>
  <si>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</si>
  <si>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</si>
  <si>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</si>
  <si>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</si>
  <si>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</si>
  <si>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</si>
  <si>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</si>
  <si>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</si>
  <si>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</si>
  <si>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</si>
  <si>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</si>
  <si>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</si>
  <si>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</si>
  <si>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</si>
  <si>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</si>
  <si>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</si>
  <si>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</si>
  <si>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</si>
  <si>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</si>
  <si>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</si>
  <si>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</si>
  <si>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</si>
  <si>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</si>
  <si>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</si>
  <si>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</si>
  <si>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</si>
  <si>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</si>
  <si>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</si>
  <si>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</si>
  <si>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</si>
  <si>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</si>
  <si>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</si>
  <si>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</si>
  <si>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</si>
  <si>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</si>
  <si>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</si>
  <si>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</si>
  <si>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</si>
  <si>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</si>
  <si>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</si>
  <si>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</si>
  <si>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</si>
  <si>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</si>
  <si>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</si>
  <si>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</si>
  <si>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</si>
  <si>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</si>
  <si>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</si>
  <si>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</si>
  <si>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</si>
  <si>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</si>
  <si>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</si>
  <si>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</si>
  <si>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</si>
  <si>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</si>
  <si>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</si>
  <si>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</si>
  <si>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</si>
  <si>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</si>
  <si>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</si>
  <si>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</si>
  <si>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</si>
  <si>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</si>
  <si>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</si>
  <si>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</si>
  <si>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</si>
  <si>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</si>
  <si>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</si>
  <si>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</si>
  <si>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</si>
  <si>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</si>
  <si>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</si>
  <si>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</si>
  <si>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</si>
  <si>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</si>
  <si>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</si>
  <si>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</si>
  <si>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</si>
  <si>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</si>
  <si>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</si>
  <si>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</si>
  <si>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</si>
  <si>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</si>
  <si>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</si>
  <si>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</si>
  <si>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</si>
  <si>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</si>
  <si>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</si>
  <si>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</si>
  <si>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</si>
  <si>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</si>
  <si>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</si>
  <si>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</si>
  <si>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</si>
  <si>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</si>
  <si>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</si>
  <si>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</si>
  <si>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</si>
  <si>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</si>
  <si>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</si>
  <si>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</si>
  <si>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</si>
  <si>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</si>
  <si>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</si>
  <si>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</si>
  <si>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</si>
  <si>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</si>
  <si>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</si>
  <si>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</si>
  <si>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</si>
  <si>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</si>
  <si>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</si>
  <si>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</si>
  <si>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</si>
  <si>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</si>
  <si>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</si>
  <si>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</si>
  <si>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</si>
  <si>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</si>
  <si>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</si>
  <si>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</si>
  <si>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</si>
  <si>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</si>
  <si>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</si>
  <si>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</si>
  <si>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</si>
  <si>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</si>
  <si>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</si>
  <si>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</si>
  <si>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</si>
  <si>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</si>
  <si>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</si>
  <si>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</si>
  <si>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</si>
  <si>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</si>
  <si>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</si>
  <si>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</si>
  <si>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</si>
  <si>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</si>
  <si>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</si>
  <si>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</si>
  <si>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</si>
  <si>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</si>
  <si>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</si>
  <si>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</si>
  <si>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</si>
  <si>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</si>
  <si>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</si>
  <si>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</si>
  <si>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</si>
  <si>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</si>
  <si>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</si>
  <si>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</si>
  <si>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</si>
  <si>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</si>
  <si>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</si>
  <si>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</si>
  <si>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</si>
  <si>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</si>
  <si>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</si>
  <si>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</si>
  <si>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</si>
  <si>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</si>
  <si>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</si>
  <si>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</si>
  <si>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</si>
  <si>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</si>
  <si>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</si>
  <si>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</si>
  <si>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</si>
  <si>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</si>
  <si>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</si>
  <si>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</si>
  <si>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</si>
  <si>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</si>
  <si>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</si>
  <si>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</si>
  <si>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</si>
  <si>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</si>
  <si>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</si>
  <si>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</si>
  <si>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</si>
  <si>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</si>
  <si>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</si>
  <si>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</si>
  <si>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</si>
  <si>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</si>
  <si>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</si>
  <si>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</si>
  <si>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</si>
  <si>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</si>
  <si>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</si>
  <si>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</si>
  <si>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</si>
  <si>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</si>
  <si>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</si>
  <si>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</si>
  <si>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</si>
  <si>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</si>
  <si>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</si>
  <si>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</si>
  <si>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</si>
  <si>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</si>
  <si>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</si>
  <si>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</si>
  <si>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</si>
  <si>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</si>
  <si>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</si>
  <si>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</si>
  <si>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</si>
  <si>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</si>
  <si>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</si>
  <si>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</si>
  <si>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</si>
  <si>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</si>
  <si>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</si>
  <si>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</si>
  <si>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</si>
  <si>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</si>
  <si>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</si>
  <si>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</si>
  <si>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</si>
  <si>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</si>
  <si>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</si>
  <si>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</si>
  <si>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</si>
  <si>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</si>
  <si>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</si>
  <si>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</si>
  <si>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</si>
  <si>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</si>
  <si>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</si>
  <si>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</si>
  <si>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</si>
  <si>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</si>
  <si>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</si>
  <si>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</si>
  <si>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</si>
  <si>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</si>
  <si>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</si>
  <si>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</si>
  <si>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</si>
  <si>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</si>
  <si>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</si>
  <si>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</si>
  <si>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</si>
  <si>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</si>
  <si>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</si>
  <si>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</si>
  <si>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</si>
  <si>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</si>
  <si>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</si>
  <si>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</si>
  <si>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</si>
  <si>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</si>
  <si>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</si>
  <si>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</si>
  <si>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</si>
  <si>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</si>
  <si>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</si>
  <si>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</si>
  <si>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</si>
  <si>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</si>
  <si>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</si>
  <si>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</si>
  <si>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</si>
  <si>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</si>
  <si>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</si>
  <si>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</si>
  <si>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</si>
  <si>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</si>
  <si>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</si>
  <si>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</si>
  <si>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</si>
  <si>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</si>
  <si>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</si>
  <si>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</si>
  <si>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</si>
  <si>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</si>
  <si>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</si>
  <si>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</si>
  <si>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</si>
  <si>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</si>
  <si>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</si>
  <si>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</si>
  <si>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</si>
  <si>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</si>
  <si>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</si>
  <si>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</si>
  <si>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</si>
  <si>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</si>
  <si>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</si>
  <si>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</si>
  <si>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</si>
  <si>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</si>
  <si>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</si>
  <si>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</si>
  <si>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</si>
  <si>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</si>
  <si>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</si>
  <si>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</si>
  <si>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</si>
  <si>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</si>
  <si>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</si>
  <si>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</si>
  <si>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</si>
  <si>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</si>
  <si>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</si>
  <si>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</si>
  <si>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</si>
  <si>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</si>
  <si>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</si>
  <si>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</si>
  <si>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</si>
  <si>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</si>
  <si>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</si>
  <si>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</si>
  <si>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</si>
  <si>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</si>
  <si>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</si>
  <si>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</si>
  <si>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</si>
  <si>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</si>
  <si>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</si>
  <si>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</si>
  <si>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</si>
  <si>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</si>
  <si>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</si>
  <si>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</si>
  <si>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</si>
  <si>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</si>
  <si>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</si>
  <si>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</si>
  <si>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</si>
  <si>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</si>
  <si>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</si>
  <si>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</si>
  <si>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</si>
  <si>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</si>
  <si>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</si>
  <si>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</si>
  <si>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</si>
  <si>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</si>
  <si>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</si>
  <si>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</si>
  <si>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</si>
  <si>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</si>
  <si>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</si>
  <si>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</si>
  <si>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</si>
  <si>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</si>
  <si>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</si>
  <si>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</si>
  <si>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</si>
  <si>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</si>
  <si>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</si>
  <si>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</si>
  <si>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</si>
  <si>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</si>
  <si>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</si>
  <si>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</si>
  <si>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</si>
  <si>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</si>
  <si>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</si>
  <si>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</si>
  <si>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</si>
  <si>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</si>
  <si>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</si>
  <si>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</si>
  <si>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</si>
  <si>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</si>
  <si>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</si>
  <si>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</si>
  <si>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</si>
  <si>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</si>
  <si>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</si>
  <si>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</si>
  <si>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</si>
  <si>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</si>
  <si>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</si>
  <si>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</si>
  <si>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</si>
  <si>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</si>
  <si>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</si>
  <si>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</si>
  <si>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</si>
  <si>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</si>
  <si>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</si>
  <si>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</si>
  <si>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</si>
  <si>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</si>
  <si>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</si>
  <si>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</si>
  <si>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</si>
  <si>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</si>
  <si>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</si>
  <si>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</si>
  <si>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</si>
  <si>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</si>
  <si>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</si>
  <si>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</si>
  <si>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</si>
  <si>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</si>
  <si>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</si>
  <si>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</si>
  <si>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</si>
  <si>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</si>
  <si>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</si>
  <si>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</si>
  <si>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</si>
  <si>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</si>
  <si>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</si>
  <si>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</si>
  <si>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</si>
  <si>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</si>
  <si>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</si>
  <si>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</si>
  <si>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</si>
  <si>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</si>
  <si>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</si>
  <si>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</si>
  <si>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</si>
  <si>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</si>
  <si>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</si>
  <si>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</si>
  <si>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</si>
  <si>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</si>
  <si>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</si>
  <si>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</si>
  <si>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</si>
  <si>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</si>
  <si>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</si>
  <si>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</si>
  <si>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</si>
  <si>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</si>
  <si>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</si>
  <si>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</si>
  <si>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</si>
  <si>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</si>
  <si>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</si>
  <si>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</si>
  <si>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</si>
  <si>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</si>
  <si>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</si>
  <si>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</si>
  <si>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</si>
  <si>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</si>
  <si>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</si>
  <si>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</si>
  <si>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</si>
  <si>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</si>
  <si>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</si>
  <si>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</si>
  <si>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</si>
  <si>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</si>
  <si>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</si>
  <si>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</si>
  <si>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</si>
  <si>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</si>
  <si>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</si>
  <si>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</si>
  <si>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</si>
  <si>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</si>
  <si>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</si>
  <si>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</si>
  <si>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</si>
  <si>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</si>
  <si>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</si>
  <si>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</si>
  <si>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</si>
  <si>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</si>
  <si>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</si>
  <si>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</si>
  <si>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</si>
  <si>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</si>
  <si>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</si>
  <si>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</si>
  <si>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</si>
  <si>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</si>
  <si>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</si>
  <si>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</si>
  <si>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</si>
  <si>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</si>
  <si>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</si>
  <si>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</si>
  <si>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</si>
  <si>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</si>
  <si>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</si>
  <si>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</si>
  <si>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</si>
  <si>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</si>
  <si>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</si>
  <si>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</si>
  <si>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</si>
  <si>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</si>
  <si>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</si>
  <si>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</si>
  <si>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</si>
  <si>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</si>
  <si>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</si>
  <si>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</si>
  <si>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</si>
  <si>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</si>
  <si>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</si>
  <si>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</si>
  <si>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</si>
  <si>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</si>
  <si>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</si>
  <si>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</si>
  <si>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</si>
  <si>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</si>
  <si>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</si>
  <si>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</si>
  <si>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</si>
  <si>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</si>
  <si>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</si>
  <si>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</si>
  <si>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</si>
  <si>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</si>
  <si>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</si>
  <si>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</si>
  <si>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</si>
  <si>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</si>
  <si>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</si>
  <si>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</si>
  <si>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</si>
  <si>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</si>
  <si>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</si>
  <si>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</si>
  <si>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</si>
  <si>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</si>
  <si>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</si>
  <si>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</si>
  <si>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</si>
  <si>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</si>
  <si>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</si>
  <si>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</si>
  <si>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</si>
  <si>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</si>
  <si>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</si>
  <si>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</si>
  <si>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</si>
  <si>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</si>
  <si>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</si>
  <si>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</si>
  <si>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</si>
  <si>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</si>
  <si>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</si>
  <si>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</si>
  <si>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</si>
  <si>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</si>
  <si>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</si>
  <si>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</si>
  <si>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</si>
  <si>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</si>
  <si>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</si>
  <si>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</si>
  <si>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</si>
  <si>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</si>
  <si>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</si>
  <si>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</si>
  <si>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</si>
  <si>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</si>
  <si>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</si>
  <si>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</si>
  <si>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</si>
  <si>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</si>
  <si>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</si>
  <si>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</si>
  <si>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</si>
  <si>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</si>
  <si>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</si>
  <si>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</si>
  <si>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</si>
  <si>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</si>
  <si>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</si>
  <si>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</si>
  <si>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</si>
  <si>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</si>
  <si>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</si>
  <si>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</si>
  <si>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</si>
  <si>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</si>
  <si>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</si>
  <si>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</si>
  <si>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</si>
  <si>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</si>
  <si>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</si>
  <si>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</si>
  <si>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</si>
  <si>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</si>
  <si>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</si>
  <si>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</si>
  <si>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</si>
  <si>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</si>
  <si>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</si>
  <si>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</si>
  <si>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</si>
  <si>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</si>
  <si>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</si>
  <si>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</si>
  <si>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</si>
  <si>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</si>
  <si>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</si>
  <si>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</si>
  <si>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</si>
  <si>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</si>
  <si>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</si>
  <si>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</si>
  <si>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</si>
  <si>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</si>
  <si>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</si>
  <si>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</si>
  <si>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</si>
  <si>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</si>
  <si>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</si>
  <si>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</si>
  <si>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</si>
  <si>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</si>
  <si>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</si>
  <si>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</si>
  <si>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</si>
  <si>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</si>
  <si>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</si>
  <si>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</si>
  <si>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</si>
  <si>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</si>
  <si>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</si>
  <si>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</si>
  <si>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</si>
  <si>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</si>
  <si>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</si>
  <si>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</si>
  <si>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</si>
  <si>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</si>
  <si>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</si>
  <si>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</si>
  <si>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</si>
  <si>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</si>
  <si>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</si>
  <si>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</si>
  <si>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</si>
  <si>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</si>
  <si>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</si>
  <si>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</si>
  <si>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</si>
  <si>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</si>
  <si>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</si>
  <si>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</si>
  <si>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</si>
  <si>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</si>
  <si>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</si>
  <si>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</si>
  <si>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</si>
  <si>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</si>
  <si>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</si>
  <si>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</si>
  <si>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</si>
  <si>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</si>
  <si>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</si>
  <si>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</si>
  <si>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</si>
  <si>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</si>
  <si>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</si>
  <si>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</si>
  <si>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</si>
  <si>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</si>
  <si>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</si>
  <si>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</si>
  <si>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</si>
  <si>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</si>
  <si>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</si>
  <si>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</si>
  <si>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</si>
  <si>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</si>
  <si>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</si>
  <si>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</si>
  <si>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</si>
  <si>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</si>
  <si>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</si>
  <si>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</si>
  <si>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</si>
  <si>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</si>
  <si>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</si>
  <si>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</si>
  <si>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</si>
  <si>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</si>
  <si>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</si>
  <si>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</si>
  <si>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</si>
  <si>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</si>
  <si>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</si>
  <si>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</si>
  <si>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</si>
  <si>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</si>
  <si>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</si>
  <si>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</si>
  <si>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</si>
  <si>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</si>
  <si>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</si>
  <si>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</si>
  <si>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</si>
  <si>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</si>
  <si>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</si>
  <si>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</si>
  <si>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</si>
  <si>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</si>
  <si>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</si>
  <si>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</si>
  <si>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</si>
  <si>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</si>
  <si>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</si>
  <si>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</si>
  <si>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</si>
  <si>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</si>
  <si>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</si>
  <si>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</si>
  <si>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</si>
  <si>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</si>
  <si>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</si>
  <si>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</si>
  <si>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</si>
  <si>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</si>
  <si>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</si>
  <si>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</si>
  <si>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</si>
  <si>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</si>
  <si>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</si>
  <si>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</si>
  <si>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</si>
  <si>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</si>
  <si>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</si>
  <si>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</si>
  <si>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</si>
  <si>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</si>
  <si>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</si>
  <si>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</si>
  <si>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</si>
  <si>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</si>
  <si>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</si>
  <si>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</si>
  <si>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</si>
  <si>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</si>
  <si>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</si>
  <si>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</si>
  <si>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</si>
  <si>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</si>
  <si>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</si>
  <si>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</si>
  <si>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</si>
  <si>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</si>
  <si>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</si>
  <si>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</si>
  <si>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</si>
  <si>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</si>
  <si>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</si>
  <si>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</si>
  <si>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</si>
  <si>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</si>
  <si>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</si>
  <si>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</si>
  <si>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</si>
  <si>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</si>
  <si>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</si>
  <si>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</si>
  <si>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</si>
  <si>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</si>
  <si>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</si>
  <si>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</si>
  <si>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</si>
  <si>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</si>
  <si>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</si>
  <si>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</si>
  <si>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</si>
  <si>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</si>
  <si>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</si>
  <si>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</si>
  <si>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</si>
  <si>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</si>
  <si>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</si>
  <si>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</si>
  <si>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</si>
  <si>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</si>
  <si>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</si>
  <si>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</si>
  <si>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</si>
  <si>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</si>
  <si>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</si>
  <si>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</si>
  <si>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</si>
  <si>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</si>
  <si>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</si>
  <si>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</si>
  <si>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</si>
  <si>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</si>
  <si>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</si>
  <si>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</si>
  <si>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</si>
  <si>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</si>
  <si>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</si>
  <si>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</si>
  <si>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</si>
  <si>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</si>
  <si>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</si>
  <si>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</si>
  <si>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</si>
  <si>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</si>
  <si>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</si>
  <si>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</si>
  <si>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</si>
  <si>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</si>
  <si>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</si>
  <si>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</si>
  <si>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</si>
  <si>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</si>
  <si>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</si>
  <si>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</si>
  <si>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</si>
  <si>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</si>
  <si>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</si>
  <si>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</si>
  <si>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</si>
  <si>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</si>
  <si>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</si>
  <si>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</si>
  <si>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</si>
  <si>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</si>
  <si>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</si>
  <si>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</si>
  <si>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</si>
  <si>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</si>
  <si>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</si>
  <si>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</si>
  <si>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</si>
  <si>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</si>
  <si>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</si>
  <si>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</si>
  <si>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</si>
  <si>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</si>
  <si>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</si>
  <si>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</si>
  <si>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</si>
  <si>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</si>
  <si>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</si>
  <si>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</si>
  <si>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</si>
  <si>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</si>
  <si>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</si>
  <si>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</si>
  <si>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</si>
  <si>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</si>
  <si>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</si>
  <si>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</si>
  <si>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</si>
  <si>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</si>
  <si>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</si>
  <si>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</si>
  <si>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</si>
  <si>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</si>
  <si>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</si>
  <si>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</si>
  <si>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</si>
  <si>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</si>
  <si>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</si>
  <si>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</si>
  <si>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</si>
  <si>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</si>
  <si>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</si>
  <si>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</si>
  <si>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</si>
  <si>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</si>
  <si>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</si>
  <si>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</si>
  <si>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</si>
  <si>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</si>
  <si>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</si>
  <si>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</si>
  <si>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</si>
  <si>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</si>
  <si>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</si>
  <si>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</si>
  <si>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</si>
  <si>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</si>
  <si>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</si>
  <si>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</si>
  <si>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</si>
  <si>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</si>
  <si>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</si>
  <si>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</si>
  <si>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</si>
  <si>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</si>
  <si>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</si>
  <si>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</si>
  <si>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</si>
  <si>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</si>
  <si>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</si>
  <si>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</si>
  <si>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</si>
  <si>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</si>
  <si>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</si>
  <si>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</si>
  <si>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</si>
  <si>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</si>
  <si>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</si>
  <si>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</si>
  <si>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</si>
  <si>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</si>
  <si>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</si>
  <si>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</si>
  <si>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</si>
  <si>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</si>
  <si>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</si>
  <si>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</si>
  <si>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</si>
  <si>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</si>
  <si>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</si>
  <si>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</si>
  <si>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</si>
  <si>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</si>
  <si>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</si>
  <si>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</si>
  <si>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</si>
  <si>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</si>
  <si>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</si>
  <si>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</si>
  <si>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</si>
  <si>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</si>
  <si>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</si>
  <si>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</si>
  <si>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</si>
  <si>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</si>
  <si>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</si>
  <si>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</si>
  <si>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</si>
  <si>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</si>
  <si>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</si>
  <si>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</si>
  <si>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</si>
  <si>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</si>
  <si>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</si>
  <si>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</si>
  <si>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</si>
  <si>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</si>
  <si>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</si>
  <si>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</si>
  <si>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</si>
  <si>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</si>
  <si>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</si>
  <si>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</si>
  <si>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</si>
  <si>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</si>
  <si>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</si>
  <si>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</si>
  <si>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</si>
  <si>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</si>
  <si>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</si>
  <si>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</si>
  <si>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</si>
  <si>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</si>
  <si>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</si>
  <si>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</si>
  <si>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</si>
  <si>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</si>
  <si>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</si>
  <si>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</si>
  <si>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</si>
  <si>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</si>
  <si>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</si>
  <si>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</si>
  <si>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</si>
  <si>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</si>
  <si>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</si>
  <si>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</si>
  <si>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</si>
  <si>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</si>
  <si>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</si>
  <si>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</si>
  <si>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</si>
  <si>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</si>
  <si>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</si>
  <si>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</si>
  <si>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</si>
  <si>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</si>
  <si>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</si>
  <si>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</si>
  <si>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</si>
  <si>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</si>
  <si>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</si>
  <si>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</si>
  <si>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</si>
  <si>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</si>
  <si>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</si>
  <si>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</si>
  <si>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</si>
  <si>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</si>
  <si>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</si>
  <si>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</si>
  <si>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</si>
  <si>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</si>
  <si>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</si>
  <si>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</si>
  <si>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</si>
  <si>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</si>
  <si>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</si>
  <si>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</si>
  <si>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</si>
  <si>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</si>
  <si>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</si>
  <si>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</si>
  <si>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</si>
  <si>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</si>
  <si>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</si>
  <si>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</si>
  <si>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</si>
  <si>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</si>
  <si>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</si>
  <si>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</si>
  <si>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</si>
  <si>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</si>
  <si>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</si>
  <si>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</si>
  <si>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</si>
  <si>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</si>
  <si>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</si>
  <si>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</si>
  <si>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</si>
  <si>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</si>
  <si>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</si>
  <si>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</si>
  <si>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</si>
  <si>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</si>
  <si>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</si>
  <si>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</si>
  <si>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</si>
  <si>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</si>
  <si>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</si>
  <si>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</si>
  <si>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</si>
  <si>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</si>
  <si>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</si>
  <si>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</si>
  <si>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</si>
  <si>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</si>
  <si>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</si>
  <si>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</si>
  <si>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</si>
  <si>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</si>
  <si>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</si>
  <si>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</si>
  <si>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</si>
  <si>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</si>
  <si>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</si>
  <si>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</si>
  <si>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</si>
  <si>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</si>
  <si>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</si>
  <si>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</si>
  <si>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</si>
  <si>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</si>
  <si>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</si>
  <si>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</si>
  <si>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</si>
  <si>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</si>
  <si>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</si>
  <si>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</si>
  <si>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</si>
  <si>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</si>
  <si>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</si>
  <si>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</si>
  <si>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</si>
  <si>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</si>
  <si>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</si>
  <si>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</si>
  <si>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</si>
  <si>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</si>
  <si>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</si>
  <si>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</si>
  <si>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</si>
  <si>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</si>
  <si>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</si>
  <si>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</si>
  <si>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</si>
  <si>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</si>
  <si>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</si>
  <si>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</si>
  <si>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</si>
  <si>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</si>
  <si>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</si>
  <si>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</si>
  <si>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</si>
  <si>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</si>
  <si>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</si>
  <si>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</si>
  <si>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</si>
  <si>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</si>
  <si>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</si>
  <si>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</si>
  <si>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</si>
  <si>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</si>
  <si>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</si>
  <si>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</si>
  <si>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</si>
  <si>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</si>
  <si>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</si>
  <si>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</si>
  <si>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</si>
  <si>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</si>
  <si>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</si>
  <si>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</si>
  <si>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</si>
  <si>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</si>
  <si>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</si>
  <si>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</si>
  <si>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</si>
  <si>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</si>
  <si>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</si>
  <si>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</si>
  <si>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</si>
  <si>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</si>
  <si>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</si>
  <si>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</si>
  <si>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</si>
  <si>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</si>
  <si>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</si>
  <si>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</si>
  <si>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</si>
  <si>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</si>
  <si>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</si>
  <si>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</si>
  <si>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</si>
  <si>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</si>
  <si>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</si>
  <si>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</si>
  <si>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</si>
  <si>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</si>
  <si>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</si>
  <si>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</si>
  <si>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</si>
  <si>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</si>
  <si>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</si>
  <si>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</si>
  <si>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</si>
  <si>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</si>
  <si>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</si>
  <si>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</si>
  <si>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</si>
  <si>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</si>
  <si>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</si>
  <si>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</si>
  <si>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</si>
  <si>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</si>
  <si>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</si>
  <si>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</si>
  <si>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</si>
  <si>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</si>
  <si>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</si>
  <si>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</si>
  <si>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</si>
  <si>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</si>
  <si>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</si>
  <si>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</si>
  <si>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</si>
  <si>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</si>
  <si>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</si>
  <si>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</si>
  <si>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</si>
  <si>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</si>
  <si>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</si>
  <si>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</si>
  <si>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</si>
  <si>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</si>
  <si>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</si>
  <si>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</si>
  <si>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</si>
  <si>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</si>
  <si>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</si>
  <si>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</si>
  <si>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</si>
  <si>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</si>
  <si>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</si>
  <si>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</si>
  <si>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</si>
  <si>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</si>
  <si>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</si>
  <si>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</si>
  <si>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</si>
  <si>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</si>
  <si>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</si>
  <si>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</si>
  <si>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</si>
  <si>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</si>
  <si>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</si>
  <si>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</si>
  <si>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</si>
  <si>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</si>
  <si>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</si>
  <si>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</si>
  <si>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</si>
  <si>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</si>
  <si>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</si>
  <si>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</si>
  <si>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</si>
  <si>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</si>
  <si>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</si>
  <si>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</si>
  <si>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</si>
  <si>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</si>
  <si>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</si>
  <si>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</si>
  <si>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</si>
  <si>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</si>
  <si>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</si>
  <si>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</si>
  <si>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</si>
  <si>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</si>
  <si>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</si>
  <si>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</si>
  <si>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</si>
  <si>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</si>
  <si>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</si>
  <si>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</si>
  <si>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</si>
  <si>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</si>
  <si>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</si>
  <si>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</si>
  <si>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</si>
  <si>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</si>
  <si>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</si>
  <si>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</si>
  <si>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</si>
  <si>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</si>
  <si>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</si>
  <si>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</si>
  <si>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</si>
  <si>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</si>
  <si>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</si>
  <si>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</si>
  <si>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</si>
  <si>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</si>
  <si>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</si>
  <si>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</si>
  <si>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</si>
  <si>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</si>
  <si>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</si>
  <si>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</si>
  <si>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</si>
  <si>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</si>
  <si>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</si>
  <si>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</si>
  <si>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</si>
  <si>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</si>
  <si>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</si>
  <si>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</si>
  <si>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</si>
  <si>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</si>
  <si>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</si>
  <si>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</si>
  <si>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</si>
  <si>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</si>
  <si>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</si>
  <si>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</si>
  <si>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</si>
  <si>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</si>
  <si>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</si>
  <si>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</si>
  <si>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</si>
  <si>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</si>
  <si>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</si>
  <si>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</si>
  <si>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</si>
  <si>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</si>
  <si>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</si>
  <si>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</si>
  <si>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</si>
  <si>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</si>
  <si>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</si>
  <si>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</si>
  <si>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</si>
  <si>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</si>
  <si>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</si>
  <si>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</si>
  <si>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</si>
  <si>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</si>
  <si>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</si>
  <si>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</si>
  <si>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</si>
  <si>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</si>
  <si>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</si>
  <si>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</si>
  <si>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</si>
  <si>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</si>
  <si>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</si>
  <si>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</si>
  <si>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</si>
  <si>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</si>
  <si>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</si>
  <si>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</si>
  <si>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</si>
  <si>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</si>
  <si>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</si>
  <si>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</si>
  <si>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</si>
  <si>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</si>
  <si>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</si>
  <si>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</si>
  <si>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</si>
  <si>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</si>
  <si>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</si>
  <si>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</si>
  <si>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</si>
  <si>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</si>
  <si>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</si>
  <si>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</si>
  <si>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</si>
  <si>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</si>
  <si>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</si>
  <si>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</si>
  <si>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</si>
  <si>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</si>
  <si>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</si>
  <si>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</si>
  <si>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</si>
  <si>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</si>
  <si>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</si>
  <si>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</si>
  <si>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</si>
  <si>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</si>
  <si>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</si>
  <si>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</si>
  <si>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</si>
  <si>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</si>
  <si>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</si>
  <si>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</si>
  <si>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</si>
  <si>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</si>
  <si>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</si>
  <si>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</si>
  <si>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</si>
  <si>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</si>
  <si>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</si>
  <si>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</si>
  <si>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</si>
  <si>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</si>
  <si>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</si>
  <si>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</si>
  <si>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</si>
  <si>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</si>
  <si>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</si>
  <si>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</si>
  <si>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</si>
  <si>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</si>
  <si>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</si>
  <si>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</si>
  <si>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</si>
  <si>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</si>
  <si>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</si>
  <si>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</si>
  <si>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</si>
  <si>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</si>
  <si>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</si>
  <si>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</si>
  <si>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</si>
  <si>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</si>
  <si>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</si>
  <si>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</si>
  <si>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</si>
  <si>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</si>
  <si>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</si>
  <si>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</si>
  <si>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</si>
  <si>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</si>
  <si>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</si>
  <si>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</si>
  <si>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</si>
  <si>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</si>
  <si>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</si>
  <si>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</si>
  <si>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</si>
  <si>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</si>
  <si>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</si>
  <si>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</si>
  <si>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</si>
  <si>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</si>
  <si>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</si>
  <si>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</si>
  <si>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</si>
  <si>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</si>
  <si>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</si>
  <si>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</si>
  <si>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</si>
  <si>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</si>
  <si>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</si>
  <si>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</si>
  <si>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</si>
  <si>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</si>
  <si>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</si>
  <si>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</si>
  <si>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</si>
  <si>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</si>
  <si>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</si>
  <si>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</si>
  <si>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</si>
  <si>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</si>
  <si>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</si>
  <si>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</si>
  <si>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</si>
  <si>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</si>
  <si>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</si>
  <si>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</si>
  <si>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</si>
  <si>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</si>
  <si>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</si>
  <si>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</si>
  <si>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</si>
  <si>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</si>
  <si>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</si>
  <si>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</si>
  <si>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</si>
  <si>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</si>
  <si>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</si>
  <si>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</si>
  <si>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</si>
  <si>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</si>
  <si>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</si>
  <si>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</si>
  <si>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</si>
  <si>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</si>
  <si>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</si>
  <si>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</si>
  <si>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</si>
  <si>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</si>
  <si>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</si>
  <si>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</si>
  <si>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</si>
  <si>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</si>
  <si>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</si>
  <si>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</si>
  <si>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</si>
  <si>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</si>
  <si>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</si>
  <si>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</si>
  <si>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</si>
  <si>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</si>
  <si>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</si>
  <si>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</si>
  <si>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</si>
  <si>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</si>
  <si>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</si>
  <si>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</si>
  <si>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</si>
  <si>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</si>
  <si>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</si>
  <si>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</si>
  <si>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</si>
  <si>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</si>
  <si>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</si>
  <si>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</si>
  <si>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</si>
  <si>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</si>
  <si>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</si>
  <si>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</si>
  <si>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</si>
  <si>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</si>
  <si>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</si>
  <si>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</si>
  <si>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</si>
  <si>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</si>
  <si>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</si>
  <si>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</si>
  <si>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</si>
  <si>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</si>
  <si>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</si>
  <si>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</si>
  <si>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</si>
  <si>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</si>
  <si>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</si>
  <si>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</si>
  <si>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</si>
  <si>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</si>
  <si>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</si>
  <si>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</si>
  <si>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</si>
  <si>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</si>
  <si>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</si>
  <si>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</si>
  <si>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</si>
  <si>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</si>
  <si>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</si>
  <si>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</si>
  <si>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</si>
  <si>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</si>
  <si>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</si>
  <si>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</si>
  <si>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</si>
  <si>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</si>
  <si>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</si>
  <si>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</si>
  <si>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</si>
  <si>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</si>
  <si>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</si>
  <si>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</si>
  <si>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</si>
  <si>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</si>
  <si>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</si>
  <si>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</si>
  <si>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</si>
  <si>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</si>
  <si>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</si>
  <si>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</si>
  <si>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</si>
  <si>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</si>
  <si>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</si>
  <si>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</si>
  <si>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</si>
  <si>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</si>
  <si>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</si>
  <si>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</si>
  <si>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</si>
  <si>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</si>
  <si>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</si>
  <si>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</si>
  <si>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</si>
  <si>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</si>
  <si>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</si>
  <si>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</si>
  <si>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</si>
  <si>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</si>
  <si>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</si>
  <si>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</si>
  <si>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</si>
  <si>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</si>
  <si>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</si>
  <si>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</si>
  <si>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</si>
  <si>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</si>
  <si>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</si>
  <si>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</si>
  <si>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</si>
  <si>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</si>
  <si>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</si>
  <si>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</si>
  <si>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</si>
  <si>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</si>
  <si>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</si>
  <si>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</si>
  <si>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</si>
  <si>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</si>
  <si>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</si>
  <si>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</si>
  <si>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</si>
  <si>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</si>
  <si>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</si>
  <si>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</si>
  <si>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</si>
  <si>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</si>
  <si>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</si>
  <si>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</si>
  <si>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</si>
  <si>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</si>
  <si>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</si>
  <si>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</si>
  <si>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</si>
  <si>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</si>
  <si>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</si>
  <si>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</si>
  <si>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</si>
  <si>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</si>
  <si>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</si>
  <si>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</si>
  <si>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</si>
  <si>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</si>
  <si>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</si>
  <si>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</si>
  <si>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</si>
  <si>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</si>
  <si>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</si>
  <si>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</si>
  <si>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</si>
  <si>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</si>
  <si>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</si>
  <si>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</si>
  <si>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</si>
  <si>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</si>
  <si>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</si>
  <si>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</si>
  <si>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</si>
  <si>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</si>
  <si>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</si>
  <si>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</si>
  <si>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</si>
  <si>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</si>
  <si>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</si>
  <si>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</si>
  <si>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</si>
  <si>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</si>
  <si>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</si>
  <si>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</si>
  <si>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</si>
  <si>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</si>
  <si>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</si>
  <si>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</si>
  <si>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</si>
  <si>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</si>
  <si>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</si>
  <si>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</si>
  <si>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</si>
  <si>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</si>
  <si>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</si>
  <si>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</si>
  <si>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</si>
  <si>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</si>
  <si>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</si>
  <si>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</si>
  <si>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</si>
  <si>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</si>
  <si>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</si>
  <si>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</si>
  <si>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</si>
  <si>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</si>
  <si>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</si>
  <si>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</si>
  <si>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</si>
  <si>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</si>
  <si>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</si>
  <si>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</si>
  <si>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</si>
  <si>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</si>
  <si>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</si>
  <si>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</si>
  <si>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</si>
  <si>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</si>
  <si>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</si>
  <si>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</si>
  <si>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</si>
  <si>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</si>
  <si>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</si>
  <si>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</si>
  <si>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</si>
  <si>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</si>
  <si>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</si>
  <si>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</si>
  <si>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</si>
  <si>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</si>
  <si>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</si>
  <si>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</si>
  <si>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</si>
  <si>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</si>
  <si>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</si>
  <si>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</si>
  <si>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</si>
  <si>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</si>
  <si>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</si>
  <si>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</si>
  <si>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</si>
  <si>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</si>
  <si>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</si>
  <si>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</si>
  <si>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</si>
  <si>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</si>
  <si>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</si>
  <si>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</si>
  <si>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</si>
  <si>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</si>
  <si>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</si>
  <si>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</si>
  <si>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</si>
  <si>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</si>
  <si>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</si>
  <si>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</si>
  <si>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</si>
  <si>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</si>
  <si>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</si>
  <si>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</si>
  <si>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</si>
  <si>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</si>
  <si>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</si>
  <si>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</si>
  <si>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</si>
  <si>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</si>
  <si>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</si>
  <si>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</si>
  <si>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</si>
  <si>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</si>
  <si>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</si>
  <si>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</si>
  <si>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</si>
  <si>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</si>
  <si>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</si>
  <si>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</si>
  <si>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</si>
  <si>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</si>
  <si>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</si>
  <si>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</si>
  <si>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</si>
  <si>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</si>
  <si>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</si>
  <si>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</si>
  <si>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</si>
  <si>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</si>
  <si>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</si>
  <si>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</si>
  <si>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</si>
  <si>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</si>
  <si>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</si>
  <si>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</si>
  <si>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</si>
  <si>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</si>
  <si>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</si>
  <si>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</si>
  <si>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</si>
  <si>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</si>
  <si>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</si>
  <si>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</si>
  <si>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</si>
  <si>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</si>
  <si>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</si>
  <si>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</si>
  <si>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</si>
  <si>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</si>
  <si>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</si>
  <si>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</si>
  <si>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</si>
  <si>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</si>
  <si>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</si>
  <si>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</si>
  <si>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</si>
  <si>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</si>
  <si>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</si>
  <si>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</si>
  <si>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</si>
  <si>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</si>
  <si>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</si>
  <si>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</si>
  <si>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</si>
  <si>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</si>
  <si>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</si>
  <si>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</si>
  <si>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</si>
  <si>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</si>
  <si>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</si>
  <si>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</si>
  <si>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</si>
  <si>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</si>
  <si>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</si>
  <si>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</si>
  <si>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</si>
  <si>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</si>
  <si>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</si>
  <si>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</si>
  <si>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</si>
  <si>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</si>
  <si>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</si>
  <si>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</si>
  <si>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</si>
  <si>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</si>
  <si>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</si>
  <si>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</si>
  <si>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</si>
  <si>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</si>
  <si>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</si>
  <si>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</si>
  <si>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</si>
  <si>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</si>
  <si>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</si>
  <si>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</si>
  <si>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</si>
  <si>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</si>
  <si>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</si>
  <si>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</si>
  <si>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</si>
  <si>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</si>
  <si>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</si>
  <si>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</si>
  <si>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</si>
  <si>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</si>
  <si>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</si>
  <si>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</si>
  <si>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</si>
  <si>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</si>
  <si>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</si>
  <si>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</si>
  <si>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</si>
  <si>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</si>
  <si>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</si>
  <si>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</si>
  <si>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</si>
  <si>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</si>
  <si>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</si>
  <si>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</si>
  <si>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</si>
  <si>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</si>
  <si>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</si>
  <si>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</si>
  <si>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</si>
  <si>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</si>
  <si>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</si>
  <si>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</si>
  <si>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</si>
  <si>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</si>
  <si>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</si>
  <si>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</si>
  <si>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</si>
  <si>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</si>
  <si>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</si>
  <si>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</si>
  <si>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</si>
  <si>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</si>
  <si>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</si>
  <si>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</si>
  <si>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</si>
  <si>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</si>
  <si>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</si>
  <si>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</si>
  <si>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</si>
  <si>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</si>
  <si>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</si>
  <si>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</si>
  <si>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</si>
  <si>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</si>
  <si>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</si>
  <si>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</si>
  <si>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</si>
  <si>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</si>
  <si>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</si>
  <si>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</si>
  <si>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</si>
  <si>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</si>
  <si>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</si>
  <si>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</si>
  <si>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</si>
  <si>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</si>
  <si>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</si>
  <si>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</si>
  <si>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</si>
  <si>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</si>
  <si>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</si>
  <si>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</si>
  <si>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</si>
  <si>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</si>
  <si>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</si>
  <si>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</si>
  <si>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</si>
  <si>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</si>
  <si>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</si>
  <si>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</si>
  <si>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</si>
  <si>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</si>
  <si>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</si>
  <si>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</si>
  <si>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</si>
  <si>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</si>
  <si>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</si>
  <si>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</si>
  <si>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</si>
  <si>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</si>
  <si>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</si>
  <si>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</si>
  <si>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</si>
  <si>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</si>
  <si>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</si>
  <si>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</si>
  <si>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</si>
  <si>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</si>
  <si>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</si>
  <si>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</si>
  <si>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</si>
  <si>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</si>
  <si>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</si>
  <si>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</si>
  <si>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</si>
  <si>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</si>
  <si>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</si>
  <si>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</si>
  <si>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</si>
  <si>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</si>
  <si>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</si>
  <si>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</si>
  <si>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</si>
  <si>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</si>
  <si>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</si>
  <si>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</si>
  <si>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</si>
  <si>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</si>
  <si>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</si>
  <si>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</si>
  <si>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</si>
  <si>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</si>
  <si>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</si>
  <si>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</si>
  <si>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</si>
  <si>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</si>
  <si>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</si>
  <si>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</si>
  <si>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</si>
  <si>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</si>
  <si>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</si>
  <si>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</si>
  <si>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</si>
  <si>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</si>
  <si>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</si>
  <si>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</si>
  <si>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</si>
  <si>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</si>
  <si>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</si>
  <si>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</si>
  <si>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</si>
  <si>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</si>
  <si>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</si>
  <si>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</si>
  <si>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</si>
  <si>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</si>
  <si>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</si>
  <si>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</si>
  <si>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</si>
  <si>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</si>
  <si>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</si>
  <si>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</si>
  <si>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</si>
  <si>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</si>
  <si>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</si>
  <si>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</si>
  <si>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</si>
  <si>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</si>
  <si>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</si>
  <si>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</si>
  <si>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</si>
  <si>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</si>
  <si>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</si>
  <si>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</si>
  <si>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</si>
  <si>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</si>
  <si>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</si>
  <si>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</si>
  <si>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</si>
  <si>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</si>
  <si>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</si>
  <si>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</si>
  <si>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</si>
  <si>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</si>
  <si>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</si>
  <si>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</si>
  <si>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</si>
  <si>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</si>
  <si>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</si>
  <si>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</si>
  <si>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</si>
  <si>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</si>
  <si>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</si>
  <si>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</si>
  <si>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</si>
  <si>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</si>
  <si>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</si>
  <si>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</si>
  <si>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</si>
  <si>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</si>
  <si>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</si>
  <si>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</si>
  <si>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</si>
  <si>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</si>
  <si>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</si>
  <si>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</si>
  <si>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</si>
  <si>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</si>
  <si>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</si>
  <si>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</si>
  <si>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</si>
  <si>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</si>
  <si>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</si>
  <si>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</si>
  <si>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</si>
  <si>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</si>
  <si>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</si>
  <si>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</si>
  <si>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</si>
  <si>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</si>
  <si>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</si>
  <si>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</si>
  <si>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</si>
  <si>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</si>
  <si>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</si>
  <si>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</si>
  <si>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</si>
  <si>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</si>
  <si>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</si>
  <si>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</si>
  <si>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</si>
  <si>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</si>
  <si>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</si>
  <si>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</si>
  <si>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</si>
  <si>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</si>
  <si>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</si>
  <si>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</si>
  <si>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</si>
  <si>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</si>
  <si>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</si>
  <si>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</si>
  <si>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</si>
  <si>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</si>
  <si>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</si>
  <si>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</si>
  <si>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</si>
  <si>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</si>
  <si>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</si>
  <si>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</si>
  <si>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</si>
  <si>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</si>
  <si>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</si>
  <si>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</si>
  <si>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</si>
  <si>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</si>
  <si>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</si>
  <si>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</si>
  <si>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</si>
  <si>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</si>
  <si>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</si>
  <si>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</si>
  <si>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</si>
  <si>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</si>
  <si>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</si>
  <si>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</si>
  <si>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</si>
  <si>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</si>
  <si>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</si>
  <si>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</si>
  <si>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</si>
  <si>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</si>
  <si>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</si>
  <si>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</si>
  <si>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</si>
  <si>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</si>
  <si>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</si>
  <si>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</si>
  <si>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</si>
  <si>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</si>
  <si>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</si>
  <si>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</si>
  <si>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</si>
  <si>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</si>
  <si>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</si>
  <si>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</si>
  <si>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</si>
  <si>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</si>
  <si>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</si>
  <si>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</si>
  <si>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</si>
  <si>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</si>
  <si>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</si>
  <si>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</si>
  <si>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</si>
  <si>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</si>
  <si>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</si>
  <si>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</si>
  <si>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</si>
  <si>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</si>
  <si>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</si>
  <si>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</si>
  <si>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</si>
  <si>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</si>
  <si>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</si>
  <si>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</si>
  <si>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</si>
  <si>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</si>
  <si>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</si>
  <si>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</si>
  <si>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</si>
  <si>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</si>
  <si>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</si>
  <si>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</si>
  <si>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</si>
  <si>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</si>
  <si>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</si>
  <si>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</si>
  <si>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</si>
  <si>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</si>
  <si>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</si>
  <si>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</si>
  <si>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</si>
  <si>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</si>
  <si>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</si>
  <si>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</si>
  <si>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</si>
  <si>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</si>
  <si>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</si>
  <si>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</si>
  <si>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</si>
  <si>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</si>
  <si>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</si>
  <si>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</si>
  <si>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</si>
  <si>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</si>
  <si>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</si>
  <si>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</si>
  <si>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</si>
  <si>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</si>
  <si>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</si>
  <si>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</si>
  <si>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</si>
  <si>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</si>
  <si>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</si>
  <si>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</si>
  <si>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</si>
  <si>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</si>
  <si>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</si>
  <si>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</si>
  <si>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</si>
  <si>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</si>
  <si>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</si>
  <si>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</si>
  <si>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</si>
  <si>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</si>
  <si>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</si>
  <si>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</si>
  <si>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</si>
  <si>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</si>
  <si>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</si>
  <si>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</si>
  <si>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</si>
  <si>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</si>
  <si>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</si>
  <si>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</si>
  <si>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</si>
  <si>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</si>
  <si>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</si>
  <si>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</si>
  <si>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</si>
  <si>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</si>
  <si>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</si>
  <si>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</si>
  <si>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</si>
  <si>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</si>
  <si>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</si>
  <si>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</si>
  <si>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</si>
  <si>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</si>
  <si>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</si>
  <si>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</si>
  <si>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</si>
  <si>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</si>
  <si>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</si>
  <si>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</si>
  <si>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</si>
  <si>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</si>
  <si>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</si>
  <si>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</si>
  <si>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</si>
  <si>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</si>
  <si>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</si>
  <si>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</si>
  <si>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</si>
  <si>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</si>
  <si>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</si>
  <si>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</si>
  <si>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</si>
  <si>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</si>
  <si>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</si>
  <si>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</si>
  <si>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</si>
  <si>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</si>
  <si>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</si>
  <si>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</si>
  <si>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</si>
  <si>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</si>
  <si>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</si>
  <si>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</si>
  <si>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</si>
  <si>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</si>
  <si>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</si>
  <si>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</si>
  <si>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</si>
  <si>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</si>
  <si>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</si>
  <si>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</si>
  <si>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</si>
  <si>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</si>
  <si>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</si>
  <si>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</si>
  <si>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</si>
  <si>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</si>
  <si>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</si>
  <si>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</si>
  <si>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</si>
  <si>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</si>
  <si>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</si>
  <si>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</si>
  <si>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</si>
  <si>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</si>
  <si>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</si>
  <si>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</si>
  <si>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</si>
  <si>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</si>
  <si>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</si>
  <si>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</si>
  <si>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</si>
  <si>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</si>
  <si>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</si>
  <si>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</si>
  <si>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</si>
  <si>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</si>
  <si>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</si>
  <si>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</si>
  <si>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</si>
  <si>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</si>
  <si>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</si>
  <si>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</si>
  <si>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</si>
  <si>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</si>
  <si>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</si>
  <si>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</si>
  <si>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</si>
  <si>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</si>
  <si>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</si>
  <si>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</si>
  <si>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</si>
  <si>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</si>
  <si>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</si>
  <si>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</si>
  <si>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</si>
  <si>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</si>
  <si>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</si>
  <si>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</si>
  <si>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</si>
  <si>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</si>
  <si>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</si>
  <si>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</si>
  <si>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</si>
  <si>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</si>
  <si>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</si>
  <si>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</si>
  <si>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</si>
  <si>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</si>
  <si>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</si>
  <si>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</si>
  <si>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</si>
  <si>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</si>
  <si>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</si>
  <si>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</si>
  <si>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</si>
  <si>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</si>
  <si>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</si>
  <si>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</si>
  <si>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</si>
  <si>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</si>
  <si>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</si>
  <si>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</si>
  <si>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</si>
  <si>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</si>
  <si>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</si>
  <si>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</si>
  <si>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</si>
  <si>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</si>
  <si>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</si>
  <si>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</si>
  <si>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</si>
  <si>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</si>
  <si>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</si>
  <si>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</si>
  <si>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</si>
  <si>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</si>
  <si>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</si>
  <si>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</si>
  <si>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</si>
  <si>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</si>
  <si>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</si>
  <si>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</si>
  <si>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</si>
  <si>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</si>
  <si>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</si>
  <si>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</si>
  <si>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</si>
  <si>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</si>
  <si>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</si>
  <si>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</si>
  <si>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</si>
  <si>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</si>
  <si>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</si>
  <si>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</si>
  <si>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</si>
  <si>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</si>
  <si>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</si>
  <si>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</si>
  <si>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</si>
  <si>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</si>
  <si>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</si>
  <si>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</si>
  <si>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</si>
  <si>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</si>
  <si>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</si>
  <si>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</si>
  <si>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</si>
  <si>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</si>
  <si>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</si>
  <si>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</si>
  <si>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</si>
  <si>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</si>
  <si>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</si>
  <si>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</si>
  <si>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</si>
  <si>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</si>
  <si>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</si>
  <si>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</si>
  <si>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</si>
  <si>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</si>
  <si>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</si>
  <si>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</si>
  <si>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</si>
  <si>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</si>
  <si>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</si>
  <si>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</si>
  <si>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</si>
  <si>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</si>
  <si>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</si>
  <si>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</si>
  <si>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</si>
  <si>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</si>
  <si>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</si>
  <si>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</si>
  <si>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</si>
  <si>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</si>
  <si>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</si>
  <si>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</si>
  <si>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</si>
  <si>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</si>
  <si>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</si>
  <si>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</si>
  <si>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</si>
  <si>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</si>
  <si>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</si>
  <si>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</si>
  <si>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</si>
  <si>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</si>
  <si>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</si>
  <si>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</si>
  <si>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</si>
  <si>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</si>
  <si>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</si>
  <si>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</si>
  <si>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</si>
  <si>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</si>
  <si>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</si>
  <si>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</si>
  <si>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</si>
  <si>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</si>
  <si>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</si>
  <si>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</si>
  <si>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</si>
  <si>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</si>
  <si>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</si>
  <si>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</si>
  <si>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</si>
  <si>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</si>
  <si>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</si>
  <si>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</si>
  <si>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</si>
  <si>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</si>
  <si>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</si>
  <si>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</si>
  <si>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</si>
  <si>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</si>
  <si>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</si>
  <si>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</si>
  <si>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</si>
  <si>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</si>
  <si>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</si>
  <si>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</si>
  <si>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</si>
  <si>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</si>
  <si>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</si>
  <si>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</si>
  <si>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</si>
  <si>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</si>
  <si>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</si>
  <si>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</si>
  <si>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</si>
  <si>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</si>
  <si>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</si>
  <si>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</si>
  <si>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</si>
  <si>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</si>
  <si>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</si>
  <si>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</si>
  <si>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</si>
  <si>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</si>
  <si>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</si>
  <si>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</si>
  <si>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</si>
  <si>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</si>
  <si>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</si>
  <si>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</si>
  <si>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</si>
  <si>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</si>
  <si>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</si>
  <si>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</si>
  <si>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</si>
  <si>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</si>
  <si>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</si>
  <si>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</si>
  <si>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</si>
  <si>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</si>
  <si>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</si>
  <si>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</si>
  <si>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</si>
  <si>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</si>
  <si>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</si>
  <si>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</si>
  <si>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</si>
  <si>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</si>
  <si>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</si>
  <si>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</si>
  <si>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</si>
  <si>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</si>
  <si>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</si>
  <si>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</si>
  <si>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</si>
  <si>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</si>
  <si>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</si>
  <si>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</si>
  <si>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</si>
  <si>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</si>
  <si>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</si>
  <si>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</si>
  <si>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</si>
  <si>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</si>
  <si>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</si>
  <si>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</si>
  <si>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</si>
  <si>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</si>
  <si>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</si>
  <si>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</si>
  <si>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</si>
  <si>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</si>
  <si>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</si>
  <si>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</si>
  <si>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</si>
  <si>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</si>
  <si>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</si>
  <si>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</si>
  <si>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</si>
  <si>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</si>
  <si>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</si>
  <si>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</si>
  <si>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</si>
  <si>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</si>
  <si>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</si>
  <si>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</si>
  <si>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</si>
  <si>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</si>
  <si>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</si>
  <si>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</si>
  <si>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</si>
  <si>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</si>
  <si>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</si>
  <si>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</si>
  <si>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</si>
  <si>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</si>
  <si>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</si>
  <si>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</si>
  <si>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</si>
  <si>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</si>
  <si>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</si>
  <si>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</si>
  <si>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</si>
  <si>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</si>
  <si>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</si>
  <si>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</si>
  <si>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</si>
  <si>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</si>
  <si>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</si>
  <si>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</si>
  <si>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</si>
  <si>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</si>
  <si>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</si>
  <si>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</si>
  <si>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</si>
  <si>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</si>
  <si>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</si>
  <si>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</si>
  <si>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</si>
  <si>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</si>
  <si>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</si>
  <si>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</si>
  <si>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</si>
  <si>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</si>
  <si>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</si>
  <si>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</si>
  <si>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</si>
  <si>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</si>
  <si>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</si>
  <si>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</si>
  <si>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</si>
  <si>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</si>
  <si>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</si>
  <si>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</si>
  <si>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</si>
  <si>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</si>
  <si>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</si>
  <si>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</si>
  <si>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</si>
  <si>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</si>
  <si>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</si>
  <si>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</si>
  <si>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</si>
  <si>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</si>
  <si>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</si>
  <si>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</si>
  <si>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</si>
  <si>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</si>
  <si>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</si>
  <si>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</si>
  <si>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</si>
  <si>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</si>
  <si>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</si>
  <si>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</si>
  <si>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</si>
  <si>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</si>
  <si>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</si>
  <si>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</si>
  <si>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</si>
  <si>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</si>
  <si>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</si>
  <si>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</si>
  <si>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</si>
  <si>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</si>
  <si>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</si>
  <si>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</si>
  <si>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</si>
  <si>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</si>
  <si>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</si>
  <si>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</si>
  <si>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</si>
  <si>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</si>
  <si>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</si>
  <si>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</si>
  <si>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</si>
  <si>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</si>
  <si>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</si>
  <si>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</si>
  <si>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</si>
  <si>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</si>
  <si>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</si>
  <si>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</si>
  <si>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</si>
  <si>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</si>
  <si>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</si>
  <si>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</si>
  <si>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</si>
  <si>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</si>
  <si>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</si>
  <si>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</si>
  <si>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</si>
  <si>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</si>
  <si>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</si>
  <si>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</si>
  <si>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</si>
  <si>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</si>
  <si>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</si>
  <si>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</si>
  <si>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</si>
  <si>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</si>
  <si>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</si>
  <si>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</si>
  <si>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</si>
  <si>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</si>
  <si>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</si>
  <si>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</si>
  <si>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</si>
  <si>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</si>
  <si>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</si>
  <si>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</si>
  <si>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</si>
  <si>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</si>
  <si>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</si>
  <si>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</si>
  <si>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</si>
  <si>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</si>
  <si>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</si>
  <si>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</si>
  <si>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</si>
  <si>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</si>
  <si>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</si>
  <si>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</si>
  <si>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</si>
  <si>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</si>
  <si>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</si>
  <si>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</si>
  <si>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</si>
  <si>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</si>
  <si>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</si>
  <si>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</si>
  <si>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</si>
  <si>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</si>
  <si>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</si>
  <si>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</si>
  <si>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</si>
  <si>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</si>
  <si>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</si>
  <si>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</si>
  <si>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</si>
  <si>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</si>
  <si>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</si>
  <si>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</si>
  <si>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</si>
  <si>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</si>
  <si>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</si>
  <si>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</si>
  <si>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</si>
  <si>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</si>
  <si>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</si>
  <si>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</si>
  <si>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</si>
  <si>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</si>
  <si>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</si>
  <si>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</si>
  <si>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</si>
  <si>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</si>
  <si>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</si>
  <si>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</si>
  <si>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</si>
  <si>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</si>
  <si>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</si>
  <si>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</si>
  <si>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</si>
  <si>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</si>
  <si>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</si>
  <si>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</si>
  <si>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</si>
  <si>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</si>
  <si>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</si>
  <si>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</si>
  <si>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</si>
  <si>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</si>
  <si>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</si>
  <si>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</si>
  <si>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</si>
  <si>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</si>
  <si>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</si>
  <si>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</si>
  <si>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</si>
  <si>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</si>
  <si>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</si>
  <si>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</si>
  <si>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</si>
  <si>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</si>
  <si>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</si>
  <si>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</si>
  <si>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</si>
  <si>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</si>
  <si>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</si>
  <si>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</si>
  <si>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</si>
  <si>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</si>
  <si>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</si>
  <si>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</si>
  <si>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</si>
  <si>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</si>
  <si>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</si>
  <si>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</si>
  <si>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</si>
  <si>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</si>
  <si>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</si>
  <si>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</si>
  <si>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</si>
  <si>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</si>
  <si>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</si>
  <si>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</si>
  <si>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</si>
  <si>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</si>
  <si>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</si>
  <si>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</si>
  <si>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</si>
  <si>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</si>
  <si>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</si>
  <si>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</si>
  <si>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</si>
  <si>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</si>
  <si>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</si>
  <si>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</si>
  <si>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</si>
  <si>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</si>
  <si>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</si>
  <si>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</si>
  <si>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</si>
  <si>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</si>
  <si>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</si>
  <si>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</si>
  <si>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</si>
  <si>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</si>
  <si>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</si>
  <si>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</si>
  <si>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</si>
  <si>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</si>
  <si>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</si>
  <si>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</si>
  <si>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</si>
  <si>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</si>
  <si>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</si>
  <si>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</si>
  <si>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</si>
  <si>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</si>
  <si>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</si>
  <si>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</si>
  <si>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</si>
  <si>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</si>
  <si>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</si>
  <si>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</si>
  <si>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</si>
  <si>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</si>
  <si>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</si>
  <si>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</si>
  <si>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</si>
  <si>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</si>
  <si>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</si>
  <si>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</si>
  <si>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</si>
  <si>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</si>
  <si>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</si>
  <si>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</si>
  <si>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</si>
  <si>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</si>
  <si>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</si>
  <si>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</si>
  <si>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</si>
  <si>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</si>
  <si>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</si>
  <si>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</si>
  <si>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</si>
  <si>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</si>
  <si>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</si>
  <si>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</si>
  <si>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</si>
  <si>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</si>
  <si>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</si>
  <si>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</si>
  <si>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</si>
  <si>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</si>
  <si>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</si>
  <si>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</si>
  <si>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</si>
  <si>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</si>
  <si>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</si>
  <si>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</si>
  <si>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</si>
  <si>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</si>
  <si>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</si>
  <si>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</si>
  <si>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</si>
  <si>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</si>
  <si>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</si>
  <si>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</si>
  <si>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</si>
  <si>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</si>
  <si>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</si>
  <si>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</si>
  <si>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</si>
  <si>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</si>
  <si>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</si>
  <si>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</si>
  <si>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</si>
  <si>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</si>
  <si>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</si>
  <si>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</si>
  <si>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</si>
  <si>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</si>
  <si>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</si>
  <si>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</si>
  <si>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</si>
  <si>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</si>
  <si>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</si>
  <si>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</si>
  <si>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</si>
  <si>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</si>
  <si>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</si>
  <si>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</si>
  <si>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</si>
  <si>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</si>
  <si>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</si>
  <si>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</si>
  <si>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</si>
  <si>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</si>
  <si>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</si>
  <si>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</si>
  <si>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</si>
  <si>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</si>
  <si>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</si>
  <si>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</si>
  <si>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</si>
  <si>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</si>
  <si>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</si>
  <si>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</si>
  <si>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</si>
  <si>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</si>
  <si>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</si>
  <si>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</si>
  <si>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</si>
  <si>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</si>
  <si>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</si>
  <si>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</si>
  <si>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</si>
  <si>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</si>
  <si>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</si>
  <si>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</si>
  <si>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</si>
  <si>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</si>
  <si>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</si>
  <si>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</si>
  <si>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</si>
  <si>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</si>
  <si>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</si>
  <si>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</si>
  <si>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</si>
  <si>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</si>
  <si>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</si>
  <si>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</si>
  <si>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</si>
  <si>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</si>
  <si>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</si>
  <si>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</si>
  <si>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</si>
  <si>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</si>
  <si>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</si>
  <si>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</si>
  <si>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</si>
  <si>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</si>
  <si>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</si>
  <si>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</si>
  <si>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</si>
  <si>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</si>
  <si>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</si>
  <si>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</si>
  <si>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</si>
  <si>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</si>
  <si>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</si>
  <si>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</si>
  <si>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</si>
  <si>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</si>
  <si>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</si>
  <si>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</si>
  <si>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</si>
  <si>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</si>
  <si>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</si>
  <si>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</si>
  <si>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</si>
  <si>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</si>
  <si>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</si>
  <si>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</si>
  <si>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</si>
  <si>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</si>
  <si>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</si>
  <si>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</si>
  <si>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</si>
  <si>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</si>
  <si>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</si>
  <si>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</si>
  <si>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</si>
  <si>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</si>
  <si>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</si>
  <si>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</si>
  <si>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</si>
  <si>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</si>
  <si>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</si>
  <si>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</si>
  <si>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</si>
  <si>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</si>
  <si>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</si>
  <si>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</si>
  <si>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</si>
  <si>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</si>
  <si>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</si>
  <si>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</si>
  <si>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</si>
  <si>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</si>
  <si>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</si>
  <si>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</si>
  <si>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</si>
  <si>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</si>
  <si>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</si>
  <si>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</si>
  <si>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</si>
  <si>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</si>
  <si>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</si>
  <si>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</si>
  <si>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</si>
  <si>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</si>
  <si>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</si>
  <si>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</si>
  <si>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</si>
  <si>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</si>
  <si>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</si>
  <si>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</si>
  <si>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</si>
  <si>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</si>
  <si>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</si>
  <si>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</si>
  <si>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</si>
  <si>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</si>
  <si>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</si>
  <si>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</si>
  <si>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</si>
  <si>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</si>
  <si>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</si>
  <si>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</si>
  <si>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</si>
  <si>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</si>
  <si>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</si>
  <si>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</si>
  <si>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</si>
  <si>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</si>
  <si>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</si>
  <si>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</si>
  <si>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</si>
  <si>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</si>
  <si>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</si>
  <si>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</si>
  <si>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</si>
  <si>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</si>
  <si>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</si>
  <si>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</si>
  <si>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</si>
  <si>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</si>
  <si>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</si>
  <si>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</si>
  <si>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</si>
  <si>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</si>
  <si>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</si>
  <si>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</si>
  <si>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</si>
  <si>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</si>
  <si>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</si>
  <si>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</si>
  <si>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</si>
  <si>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</si>
  <si>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</si>
  <si>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</si>
  <si>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</si>
  <si>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</si>
  <si>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</si>
  <si>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</si>
  <si>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</si>
  <si>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</si>
  <si>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</si>
  <si>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</si>
  <si>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</si>
  <si>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</si>
  <si>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</si>
  <si>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</si>
  <si>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</si>
  <si>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</si>
  <si>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</si>
  <si>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</si>
  <si>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</si>
  <si>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</si>
  <si>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</si>
  <si>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</si>
  <si>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</si>
  <si>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</si>
  <si>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</si>
  <si>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</si>
  <si>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</si>
  <si>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</si>
  <si>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</si>
  <si>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</si>
  <si>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</si>
  <si>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</si>
  <si>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</si>
  <si>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</si>
  <si>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</si>
  <si>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</si>
  <si>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</si>
  <si>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</si>
  <si>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</si>
  <si>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</si>
  <si>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</si>
  <si>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</si>
  <si>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</si>
  <si>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</si>
  <si>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</si>
  <si>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</si>
  <si>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</si>
  <si>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</si>
  <si>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</si>
  <si>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</si>
  <si>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</si>
  <si>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</si>
  <si>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</si>
  <si>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</si>
  <si>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</si>
  <si>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</si>
  <si>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</si>
  <si>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</si>
  <si>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</si>
  <si>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</si>
  <si>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</si>
  <si>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</si>
  <si>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</si>
  <si>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</si>
  <si>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</si>
  <si>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</si>
  <si>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</si>
  <si>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</si>
  <si>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</si>
  <si>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</si>
  <si>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</si>
  <si>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</si>
  <si>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</si>
  <si>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</si>
  <si>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</si>
  <si>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</si>
  <si>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</si>
  <si>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</si>
  <si>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</si>
  <si>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</si>
  <si>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</si>
  <si>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</si>
  <si>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</si>
  <si>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</si>
  <si>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</si>
  <si>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</si>
  <si>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</si>
  <si>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</si>
  <si>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</si>
  <si>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</si>
  <si>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</si>
  <si>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</si>
  <si>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</si>
  <si>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</si>
  <si>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</si>
  <si>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</si>
  <si>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</si>
  <si>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</si>
  <si>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</si>
  <si>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</si>
  <si>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</si>
  <si>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</si>
  <si>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</si>
  <si>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</si>
  <si>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</si>
  <si>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</si>
  <si>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</si>
  <si>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</si>
  <si>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</si>
  <si>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</si>
  <si>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</si>
  <si>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</si>
  <si>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</si>
  <si>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</si>
  <si>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</si>
  <si>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</si>
  <si>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</si>
  <si>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</si>
  <si>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</si>
  <si>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</si>
  <si>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</si>
  <si>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</si>
  <si>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</si>
  <si>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</si>
  <si>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</si>
  <si>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</si>
  <si>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</si>
  <si>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</si>
  <si>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</si>
  <si>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</si>
  <si>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</si>
  <si>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</si>
  <si>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</si>
  <si>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</si>
  <si>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</si>
  <si>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</si>
  <si>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</si>
  <si>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</si>
  <si>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</si>
  <si>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</si>
  <si>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</si>
  <si>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</si>
  <si>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</si>
  <si>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</si>
  <si>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</si>
  <si>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</si>
  <si>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</si>
  <si>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</si>
  <si>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</si>
  <si>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</si>
  <si>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</si>
  <si>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</si>
  <si>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</si>
  <si>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</si>
  <si>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</si>
  <si>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</si>
  <si>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</si>
  <si>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</si>
  <si>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</si>
  <si>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</si>
  <si>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</si>
  <si>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</si>
  <si>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</si>
  <si>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</si>
  <si>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</si>
  <si>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</si>
  <si>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</si>
  <si>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</si>
  <si>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</si>
  <si>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</si>
  <si>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</si>
  <si>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</si>
  <si>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</si>
  <si>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</si>
  <si>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</si>
  <si>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</si>
  <si>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</si>
  <si>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</si>
  <si>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</si>
  <si>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</si>
  <si>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</si>
  <si>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</si>
  <si>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</si>
  <si>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</si>
  <si>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</si>
  <si>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</si>
  <si>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</si>
  <si>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</si>
  <si>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</si>
  <si>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</si>
  <si>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</si>
  <si>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</si>
  <si>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</si>
  <si>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</si>
  <si>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</si>
  <si>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</si>
  <si>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</si>
  <si>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</si>
  <si>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</si>
  <si>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</si>
  <si>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</si>
  <si>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</si>
  <si>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</si>
  <si>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</si>
  <si>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</si>
  <si>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</si>
  <si>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</si>
  <si>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</si>
  <si>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</si>
  <si>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</si>
  <si>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</si>
  <si>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</si>
  <si>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</si>
  <si>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</si>
  <si>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</si>
  <si>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</si>
  <si>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</si>
  <si>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</si>
  <si>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</si>
  <si>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</si>
  <si>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</si>
  <si>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</si>
  <si>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</si>
  <si>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</si>
  <si>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</si>
  <si>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</si>
  <si>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</si>
  <si>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</si>
  <si>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</si>
  <si>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</si>
  <si>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</si>
  <si>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</si>
  <si>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</si>
  <si>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</si>
  <si>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</si>
  <si>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</si>
  <si>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</si>
  <si>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</si>
  <si>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</si>
  <si>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</si>
  <si>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</si>
  <si>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</si>
  <si>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</si>
  <si>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</si>
  <si>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</si>
  <si>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</si>
  <si>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</si>
  <si>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</si>
  <si>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</si>
  <si>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</si>
  <si>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</si>
  <si>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</si>
  <si>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</si>
  <si>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</si>
  <si>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</si>
  <si>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</si>
  <si>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</si>
  <si>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</si>
  <si>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</si>
  <si>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</si>
  <si>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</si>
  <si>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</si>
  <si>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</si>
  <si>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</si>
  <si>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</si>
  <si>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</si>
  <si>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</si>
  <si>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</si>
  <si>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</si>
  <si>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</si>
  <si>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</si>
  <si>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</si>
  <si>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</si>
  <si>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</si>
  <si>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</si>
  <si>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</si>
  <si>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</si>
  <si>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</si>
  <si>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</si>
  <si>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</si>
  <si>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</si>
  <si>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</si>
  <si>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</si>
  <si>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</si>
  <si>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</si>
  <si>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</si>
  <si>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</si>
  <si>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</si>
  <si>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</si>
  <si>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</si>
  <si>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</si>
  <si>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</si>
  <si>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</si>
  <si>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</si>
  <si>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</si>
  <si>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</si>
  <si>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</si>
  <si>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</si>
  <si>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</si>
  <si>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</si>
  <si>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</si>
  <si>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</si>
  <si>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</si>
  <si>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</si>
  <si>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</si>
  <si>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</si>
  <si>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</si>
  <si>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</si>
  <si>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</si>
  <si>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</si>
  <si>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</si>
  <si>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</si>
  <si>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</si>
  <si>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</si>
  <si>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</si>
  <si>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</si>
  <si>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</si>
  <si>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</si>
  <si>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</si>
  <si>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</si>
  <si>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</si>
  <si>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</si>
  <si>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</si>
  <si>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</si>
  <si>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</si>
  <si>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</si>
  <si>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</si>
  <si>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</si>
  <si>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</si>
  <si>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</si>
  <si>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</si>
  <si>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</si>
  <si>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</si>
  <si>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</si>
  <si>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</si>
  <si>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</si>
  <si>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</si>
  <si>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</si>
  <si>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</si>
  <si>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</si>
  <si>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</si>
  <si>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</si>
  <si>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</si>
  <si>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</si>
  <si>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</si>
  <si>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</si>
  <si>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</si>
  <si>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</si>
  <si>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</si>
  <si>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</si>
  <si>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</si>
  <si>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</si>
  <si>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</si>
  <si>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</si>
  <si>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</si>
  <si>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</si>
  <si>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</si>
  <si>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</si>
  <si>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</si>
  <si>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</si>
  <si>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</si>
  <si>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</si>
  <si>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</si>
  <si>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</si>
  <si>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</si>
  <si>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</si>
  <si>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</si>
  <si>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</si>
  <si>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</si>
  <si>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</si>
  <si>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</si>
  <si>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</si>
  <si>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</si>
  <si>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</si>
  <si>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</si>
  <si>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</si>
  <si>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</si>
  <si>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</si>
  <si>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</si>
  <si>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</si>
  <si>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</si>
  <si>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</si>
  <si>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</si>
  <si>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</si>
  <si>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</si>
  <si>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</si>
  <si>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</si>
  <si>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</si>
  <si>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</si>
  <si>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</si>
  <si>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</si>
  <si>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</si>
  <si>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</si>
  <si>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</si>
  <si>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</si>
  <si>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</si>
  <si>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</si>
  <si>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</si>
  <si>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</si>
  <si>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</si>
  <si>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</si>
  <si>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</si>
  <si>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</si>
  <si>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</si>
  <si>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</si>
  <si>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</si>
  <si>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</si>
  <si>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</si>
  <si>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</si>
  <si>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</si>
  <si>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</si>
  <si>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</si>
  <si>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</si>
  <si>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</si>
  <si>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</si>
  <si>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</si>
  <si>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</si>
  <si>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</si>
  <si>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</si>
  <si>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</si>
  <si>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</si>
  <si>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</si>
  <si>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</si>
  <si>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</si>
  <si>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</si>
  <si>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</si>
  <si>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</si>
  <si>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</si>
  <si>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</si>
  <si>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</si>
  <si>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</si>
  <si>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</si>
  <si>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</si>
  <si>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</si>
  <si>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</si>
  <si>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</si>
  <si>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</si>
  <si>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</si>
  <si>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</si>
  <si>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</si>
  <si>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</si>
  <si>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</si>
  <si>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</si>
  <si>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</si>
  <si>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</si>
  <si>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</si>
  <si>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</si>
  <si>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</si>
  <si>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</si>
  <si>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</si>
  <si>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</si>
  <si>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</si>
  <si>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</si>
  <si>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</si>
  <si>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</si>
  <si>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</si>
  <si>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</si>
  <si>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</si>
  <si>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</si>
  <si>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</si>
  <si>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</si>
  <si>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</si>
  <si>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</si>
  <si>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</si>
  <si>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</si>
  <si>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</si>
  <si>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</si>
  <si>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</si>
  <si>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</si>
  <si>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</si>
  <si>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</si>
  <si>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</si>
  <si>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</si>
  <si>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</si>
  <si>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</si>
  <si>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</si>
  <si>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</si>
  <si>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</si>
  <si>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</si>
  <si>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</si>
  <si>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</si>
  <si>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</si>
  <si>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</si>
  <si>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</si>
  <si>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</si>
  <si>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</si>
  <si>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</si>
  <si>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</si>
  <si>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</si>
  <si>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</si>
  <si>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</si>
  <si>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</si>
  <si>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</si>
  <si>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</si>
  <si>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</si>
  <si>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</si>
  <si>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</si>
  <si>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</si>
  <si>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</si>
  <si>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</si>
  <si>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</si>
  <si>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</si>
  <si>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</si>
  <si>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</si>
  <si>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</si>
  <si>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</si>
  <si>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</si>
  <si>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</si>
  <si>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</si>
  <si>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</si>
  <si>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</si>
  <si>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</si>
  <si>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</si>
  <si>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</si>
  <si>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</si>
  <si>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</si>
  <si>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</si>
  <si>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</si>
  <si>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</si>
  <si>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</si>
  <si>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</si>
  <si>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</si>
  <si>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</si>
  <si>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</si>
  <si>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</si>
  <si>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</si>
  <si>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</si>
  <si>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</si>
  <si>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</si>
  <si>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</si>
  <si>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</si>
  <si>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</si>
  <si>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</si>
  <si>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</si>
  <si>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</si>
  <si>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</si>
  <si>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</si>
  <si>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</si>
  <si>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</si>
  <si>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</si>
  <si>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</si>
  <si>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</si>
  <si>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</si>
  <si>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</si>
  <si>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</si>
  <si>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</si>
  <si>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</si>
  <si>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</si>
  <si>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</si>
  <si>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</si>
  <si>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</si>
  <si>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</si>
  <si>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</si>
  <si>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</si>
  <si>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</si>
  <si>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</si>
  <si>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</si>
  <si>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</si>
  <si>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</si>
  <si>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</si>
  <si>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</si>
  <si>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</si>
  <si>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</si>
  <si>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</si>
  <si>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</si>
  <si>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</si>
  <si>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</si>
  <si>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</si>
  <si>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</si>
  <si>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</si>
  <si>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</si>
  <si>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</si>
  <si>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</si>
  <si>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</si>
  <si>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</si>
  <si>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</si>
  <si>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</si>
  <si>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</si>
  <si>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</si>
  <si>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</si>
  <si>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</si>
  <si>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</si>
  <si>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</si>
  <si>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</si>
  <si>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</si>
  <si>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</si>
  <si>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</si>
  <si>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</si>
  <si>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</si>
  <si>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</si>
  <si>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</si>
  <si>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</si>
  <si>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</si>
  <si>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</si>
  <si>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</si>
  <si>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</si>
  <si>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</si>
  <si>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</si>
  <si>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</si>
  <si>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</si>
  <si>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</si>
  <si>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</si>
  <si>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</si>
  <si>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</si>
  <si>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</si>
  <si>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</si>
  <si>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</si>
  <si>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</si>
  <si>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</si>
  <si>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</si>
  <si>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</si>
  <si>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</si>
  <si>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</si>
  <si>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</si>
  <si>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</si>
  <si>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</si>
  <si>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</si>
  <si>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</si>
  <si>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</si>
  <si>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</si>
  <si>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</si>
  <si>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</si>
  <si>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</si>
  <si>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</si>
  <si>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</si>
  <si>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</si>
  <si>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</si>
  <si>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</si>
  <si>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</si>
  <si>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</si>
  <si>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</si>
  <si>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</si>
  <si>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</si>
  <si>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</si>
  <si>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</si>
  <si>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</si>
  <si>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</si>
  <si>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</si>
  <si>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</si>
  <si>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</si>
  <si>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</si>
  <si>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</si>
  <si>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</si>
  <si>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</si>
  <si>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</si>
  <si>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</si>
  <si>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</si>
  <si>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</si>
  <si>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</si>
  <si>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</si>
  <si>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</si>
  <si>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</si>
  <si>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</si>
  <si>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</si>
  <si>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</si>
  <si>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</si>
  <si>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</si>
  <si>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</si>
  <si>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</si>
  <si>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</si>
  <si>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</si>
  <si>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</si>
  <si>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</si>
  <si>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</si>
  <si>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</si>
  <si>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</si>
  <si>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</si>
  <si>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</si>
  <si>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</si>
  <si>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</si>
  <si>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</si>
  <si>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</si>
  <si>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</si>
  <si>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</si>
  <si>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</si>
  <si>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</si>
  <si>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</si>
  <si>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</si>
  <si>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</si>
  <si>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</si>
  <si>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</si>
  <si>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</si>
  <si>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</si>
  <si>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</si>
  <si>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</si>
  <si>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</si>
  <si>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</si>
  <si>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</si>
  <si>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</si>
  <si>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</si>
  <si>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</si>
  <si>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</si>
  <si>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</si>
  <si>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</si>
  <si>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</si>
  <si>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</si>
  <si>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</si>
  <si>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</si>
  <si>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</si>
  <si>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</si>
  <si>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</si>
  <si>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</si>
  <si>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</si>
  <si>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</si>
  <si>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</si>
  <si>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</si>
  <si>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</si>
  <si>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</si>
  <si>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</si>
  <si>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</si>
  <si>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</si>
  <si>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</si>
  <si>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</si>
  <si>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</si>
  <si>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</si>
  <si>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</si>
  <si>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</si>
  <si>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</si>
  <si>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</si>
  <si>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</si>
  <si>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</si>
  <si>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</si>
  <si>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</si>
  <si>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</si>
  <si>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</si>
  <si>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</si>
  <si>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</si>
  <si>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</si>
  <si>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</si>
  <si>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</si>
  <si>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</si>
  <si>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</si>
  <si>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</si>
  <si>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</si>
  <si>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</si>
  <si>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</si>
  <si>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</si>
  <si>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</si>
  <si>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</si>
  <si>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</si>
  <si>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</si>
  <si>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</si>
  <si>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</si>
  <si>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</si>
  <si>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</si>
  <si>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</si>
  <si>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</si>
  <si>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</si>
  <si>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</si>
  <si>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</si>
  <si>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</si>
  <si>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</si>
  <si>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</si>
  <si>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</si>
  <si>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</si>
  <si>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</si>
  <si>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</si>
  <si>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</si>
  <si>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</si>
  <si>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</si>
  <si>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</si>
  <si>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</si>
  <si>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</si>
  <si>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</si>
  <si>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</si>
  <si>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</si>
  <si>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</si>
  <si>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</si>
  <si>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</si>
  <si>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</si>
  <si>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</si>
  <si>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</si>
  <si>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</si>
  <si>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</si>
  <si>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</si>
  <si>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</si>
  <si>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</si>
  <si>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</si>
  <si>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</si>
  <si>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</si>
  <si>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</si>
  <si>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</si>
  <si>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</si>
  <si>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</si>
  <si>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</si>
  <si>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</si>
  <si>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</si>
  <si>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</si>
  <si>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</si>
  <si>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</si>
  <si>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</si>
  <si>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</si>
  <si>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</si>
  <si>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</si>
  <si>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</si>
  <si>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</si>
  <si>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</si>
  <si>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</si>
  <si>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</si>
  <si>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</si>
  <si>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</si>
  <si>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</si>
  <si>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</si>
  <si>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</si>
  <si>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</si>
  <si>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</si>
  <si>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</si>
  <si>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</si>
  <si>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</si>
  <si>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</si>
  <si>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</si>
  <si>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</si>
  <si>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</si>
  <si>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</si>
  <si>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</si>
  <si>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</si>
  <si>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</si>
  <si>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</si>
  <si>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</si>
  <si>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</si>
  <si>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</si>
  <si>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</si>
  <si>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</si>
  <si>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</si>
  <si>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</si>
  <si>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</si>
  <si>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</si>
  <si>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</si>
  <si>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</si>
  <si>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</si>
  <si>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</si>
  <si>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</si>
  <si>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</si>
  <si>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</si>
  <si>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</si>
  <si>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</si>
  <si>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</si>
  <si>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</si>
  <si>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</si>
  <si>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</si>
  <si>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</si>
  <si>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</si>
  <si>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</si>
  <si>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</si>
  <si>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</si>
  <si>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</si>
  <si>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</si>
  <si>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</si>
  <si>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</si>
  <si>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</si>
  <si>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</si>
  <si>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</si>
  <si>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</si>
  <si>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</si>
  <si>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</si>
  <si>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</si>
  <si>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</si>
  <si>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</si>
  <si>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</si>
  <si>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</si>
  <si>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</si>
  <si>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</si>
  <si>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</si>
  <si>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</si>
  <si>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</si>
  <si>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</si>
  <si>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</si>
  <si>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</si>
  <si>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</si>
  <si>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</si>
  <si>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</si>
  <si>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</si>
  <si>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</si>
  <si>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</si>
  <si>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</si>
  <si>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</si>
  <si>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</si>
  <si>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</si>
  <si>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</si>
  <si>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</si>
  <si>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</si>
  <si>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</si>
  <si>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</si>
  <si>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</si>
  <si>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</si>
  <si>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</si>
  <si>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</si>
  <si>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</si>
  <si>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</si>
  <si>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</si>
  <si>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</si>
  <si>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</si>
  <si>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</si>
  <si>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</si>
  <si>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</si>
  <si>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</si>
  <si>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</si>
  <si>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</si>
  <si>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</si>
  <si>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</si>
  <si>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</si>
  <si>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</si>
  <si>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</si>
  <si>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</si>
  <si>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</si>
  <si>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</si>
  <si>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</si>
  <si>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</si>
  <si>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</si>
  <si>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</si>
  <si>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</si>
  <si>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</si>
  <si>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</si>
  <si>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</si>
  <si>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</si>
  <si>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</si>
  <si>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</si>
  <si>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</si>
  <si>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</si>
  <si>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</si>
  <si>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</si>
  <si>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</si>
  <si>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</si>
  <si>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</si>
  <si>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</si>
  <si>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</si>
  <si>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</si>
  <si>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</si>
  <si>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</si>
  <si>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</si>
  <si>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</si>
  <si>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</si>
  <si>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</si>
  <si>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</si>
  <si>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</si>
  <si>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</si>
  <si>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</si>
  <si>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</si>
  <si>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</si>
  <si>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</si>
  <si>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</si>
  <si>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</si>
  <si>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</si>
  <si>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</si>
  <si>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</si>
  <si>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</si>
  <si>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</si>
  <si>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</si>
  <si>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</si>
  <si>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</si>
  <si>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</si>
  <si>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</si>
  <si>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</si>
  <si>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</si>
  <si>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</si>
  <si>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</si>
  <si>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</si>
  <si>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</si>
  <si>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</si>
  <si>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</si>
  <si>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</si>
  <si>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</si>
  <si>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</si>
  <si>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</si>
  <si>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</si>
  <si>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</si>
  <si>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</si>
  <si>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</si>
  <si>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</si>
  <si>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</si>
  <si>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</si>
  <si>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</si>
  <si>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</si>
  <si>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</si>
  <si>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</si>
  <si>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</si>
  <si>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</si>
  <si>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</si>
  <si>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</si>
  <si>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</si>
  <si>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</si>
  <si>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</si>
  <si>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</si>
  <si>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</si>
  <si>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</si>
  <si>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</si>
  <si>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</si>
  <si>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</si>
  <si>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</si>
  <si>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</si>
  <si>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</si>
  <si>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</si>
  <si>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</si>
  <si>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</si>
  <si>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</si>
  <si>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</si>
  <si>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</si>
  <si>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</si>
  <si>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</si>
  <si>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</si>
  <si>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</si>
  <si>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</si>
  <si>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</si>
  <si>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</si>
  <si>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</si>
  <si>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</si>
  <si>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</si>
  <si>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</si>
  <si>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</si>
  <si>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</si>
  <si>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</si>
  <si>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</si>
  <si>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</si>
  <si>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</si>
  <si>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</si>
  <si>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</si>
  <si>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</si>
  <si>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</si>
  <si>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</si>
  <si>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</si>
  <si>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</si>
  <si>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</si>
  <si>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</si>
  <si>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</si>
  <si>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</si>
  <si>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</si>
  <si>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</si>
  <si>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</si>
  <si>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</si>
  <si>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</si>
  <si>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</si>
  <si>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</si>
  <si>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</si>
  <si>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</si>
  <si>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</si>
  <si>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</si>
  <si>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</si>
  <si>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</si>
  <si>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</si>
  <si>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</si>
  <si>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</si>
  <si>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</si>
  <si>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</si>
  <si>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</si>
  <si>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</si>
  <si>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</si>
  <si>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</si>
  <si>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</si>
  <si>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</si>
  <si>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</si>
  <si>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</si>
  <si>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</si>
  <si>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</si>
  <si>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</si>
  <si>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</si>
  <si>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</si>
  <si>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</si>
  <si>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</si>
  <si>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</si>
  <si>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</si>
  <si>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</si>
  <si>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</si>
  <si>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</si>
  <si>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</si>
  <si>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</si>
  <si>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</si>
  <si>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</si>
  <si>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</si>
  <si>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</si>
  <si>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</si>
  <si>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</si>
  <si>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</si>
  <si>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</si>
  <si>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</si>
  <si>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</si>
  <si>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</si>
  <si>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</si>
  <si>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</si>
  <si>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</si>
  <si>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</si>
  <si>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</si>
  <si>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</si>
  <si>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</si>
  <si>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</si>
  <si>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</si>
  <si>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</si>
  <si>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</si>
  <si>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</si>
  <si>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</si>
  <si>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</si>
  <si>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</si>
  <si>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</si>
  <si>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</si>
  <si>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</si>
  <si>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</si>
  <si>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</si>
  <si>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</si>
  <si>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</si>
  <si>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</si>
  <si>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</si>
  <si>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</si>
  <si>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</si>
  <si>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</si>
  <si>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</si>
  <si>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</si>
  <si>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</si>
  <si>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</si>
  <si>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</si>
  <si>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</si>
  <si>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</si>
  <si>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</si>
  <si>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</si>
  <si>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</si>
  <si>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</si>
  <si>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</si>
  <si>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</si>
  <si>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</si>
  <si>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</si>
  <si>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</si>
  <si>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</si>
  <si>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</si>
  <si>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</si>
  <si>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</si>
  <si>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</si>
  <si>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</si>
  <si>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</si>
  <si>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</si>
  <si>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</si>
  <si>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</si>
  <si>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</si>
  <si>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</si>
  <si>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</si>
  <si>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</si>
  <si>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</si>
  <si>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</si>
  <si>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</si>
  <si>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</si>
  <si>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</si>
  <si>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</si>
  <si>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</si>
  <si>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</si>
  <si>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</si>
  <si>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</si>
  <si>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</si>
  <si>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</si>
  <si>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</si>
  <si>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</si>
  <si>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</si>
  <si>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</si>
  <si>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</si>
  <si>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</si>
  <si>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</si>
  <si>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</si>
  <si>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</si>
  <si>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</si>
  <si>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</si>
  <si>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</si>
  <si>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</si>
  <si>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</si>
  <si>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</si>
  <si>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</si>
  <si>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</si>
  <si>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</si>
  <si>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</si>
  <si>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</si>
  <si>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</si>
  <si>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</si>
  <si>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</si>
  <si>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</si>
  <si>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</si>
  <si>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</si>
  <si>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</si>
  <si>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</si>
  <si>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</si>
  <si>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</si>
  <si>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</si>
  <si>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</si>
  <si>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</si>
  <si>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</si>
  <si>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</si>
  <si>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</si>
  <si>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</si>
  <si>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</si>
  <si>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</si>
  <si>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</si>
  <si>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</si>
  <si>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</si>
  <si>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</si>
  <si>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</si>
  <si>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</si>
  <si>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</si>
  <si>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</si>
  <si>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</si>
  <si>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</si>
  <si>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</si>
  <si>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</si>
  <si>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</si>
  <si>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</si>
  <si>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</si>
  <si>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</si>
  <si>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</si>
  <si>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</si>
  <si>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</si>
  <si>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</si>
  <si>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</si>
  <si>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</si>
  <si>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</si>
  <si>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</si>
  <si>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</si>
  <si>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</si>
  <si>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</si>
  <si>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</si>
  <si>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</si>
  <si>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</si>
  <si>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</si>
  <si>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</si>
  <si>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</si>
  <si>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</si>
  <si>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</si>
  <si>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</si>
  <si>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</si>
  <si>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</si>
  <si>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</si>
  <si>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</si>
  <si>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</si>
  <si>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</si>
  <si>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</si>
  <si>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</si>
  <si>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</si>
  <si>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</si>
  <si>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</si>
  <si>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</si>
  <si>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</si>
  <si>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</si>
  <si>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</si>
  <si>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</si>
  <si>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</si>
  <si>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</si>
  <si>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</si>
  <si>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</si>
  <si>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</si>
  <si>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</si>
  <si>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</si>
  <si>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</si>
  <si>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</si>
  <si>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</si>
  <si>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</si>
  <si>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</si>
  <si>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</si>
  <si>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</si>
  <si>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</si>
  <si>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</si>
  <si>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</si>
  <si>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</si>
  <si>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</si>
  <si>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</si>
  <si>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</si>
  <si>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</si>
  <si>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</si>
  <si>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</si>
  <si>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</si>
  <si>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</si>
  <si>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</si>
  <si>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</si>
  <si>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</si>
  <si>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</si>
  <si>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</si>
  <si>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</si>
  <si>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</si>
  <si>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</si>
  <si>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</si>
  <si>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</si>
  <si>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</si>
  <si>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</si>
  <si>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</si>
  <si>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</si>
  <si>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</si>
  <si>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</si>
  <si>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</si>
  <si>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</si>
  <si>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</si>
  <si>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</si>
  <si>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</si>
  <si>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</si>
  <si>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</si>
  <si>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</si>
  <si>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</si>
  <si>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</si>
  <si>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</si>
  <si>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</si>
  <si>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</si>
  <si>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</si>
  <si>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</si>
  <si>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</si>
  <si>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</si>
  <si>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</si>
  <si>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</si>
  <si>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</si>
  <si>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</si>
  <si>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</si>
  <si>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</si>
  <si>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</si>
  <si>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</si>
  <si>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</si>
  <si>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</si>
  <si>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</si>
  <si>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</si>
  <si>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</si>
  <si>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</si>
  <si>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</si>
  <si>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</si>
  <si>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</si>
  <si>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</si>
  <si>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</si>
  <si>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</si>
  <si>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</si>
  <si>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</si>
  <si>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</si>
  <si>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</si>
  <si>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</si>
  <si>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</si>
  <si>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</si>
  <si>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</si>
  <si>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</si>
  <si>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</si>
  <si>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</si>
  <si>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</si>
  <si>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</si>
  <si>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</si>
  <si>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</si>
  <si>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</si>
  <si>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</si>
  <si>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</si>
  <si>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</si>
  <si>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</si>
  <si>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</si>
  <si>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</si>
  <si>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</si>
  <si>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</si>
  <si>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</si>
  <si>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</si>
  <si>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</si>
  <si>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</si>
  <si>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</si>
  <si>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</si>
  <si>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</si>
  <si>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</si>
  <si>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</si>
  <si>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</si>
  <si>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</si>
  <si>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</si>
  <si>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</si>
  <si>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</si>
  <si>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</si>
  <si>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</si>
  <si>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</si>
  <si>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</si>
  <si>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</si>
  <si>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</si>
  <si>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</si>
  <si>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</si>
  <si>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</si>
  <si>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</si>
  <si>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</si>
  <si>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</si>
  <si>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</si>
  <si>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</si>
  <si>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</si>
  <si>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</si>
  <si>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</si>
  <si>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</si>
  <si>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</si>
  <si>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</si>
  <si>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</si>
  <si>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</si>
  <si>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</si>
  <si>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</si>
  <si>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</si>
  <si>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</si>
  <si>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</si>
  <si>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</si>
  <si>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</si>
  <si>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</si>
  <si>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</si>
  <si>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</si>
  <si>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</si>
  <si>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</si>
  <si>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</si>
  <si>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</si>
  <si>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</si>
  <si>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</si>
  <si>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</si>
  <si>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</si>
  <si>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</si>
  <si>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</si>
  <si>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</si>
  <si>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</si>
  <si>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</si>
  <si>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</si>
  <si>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</si>
  <si>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</si>
  <si>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</si>
  <si>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</si>
  <si>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</si>
  <si>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</si>
  <si>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</si>
  <si>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</si>
  <si>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</si>
  <si>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</si>
  <si>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</si>
  <si>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</si>
  <si>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</si>
  <si>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</si>
  <si>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</si>
  <si>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</si>
  <si>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</si>
  <si>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</si>
  <si>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</si>
  <si>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</si>
  <si>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</si>
  <si>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</si>
  <si>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</si>
  <si>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</si>
  <si>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</si>
  <si>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</si>
  <si>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</si>
  <si>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</si>
  <si>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</si>
  <si>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</si>
  <si>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</si>
  <si>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</si>
  <si>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</si>
  <si>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</si>
  <si>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</si>
  <si>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</si>
  <si>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</si>
  <si>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</si>
  <si>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</si>
  <si>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</si>
  <si>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</si>
  <si>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</si>
  <si>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</si>
  <si>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</si>
  <si>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</si>
  <si>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</si>
  <si>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</si>
  <si>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</si>
  <si>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</si>
  <si>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</si>
  <si>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</si>
  <si>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</si>
  <si>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</si>
  <si>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</si>
  <si>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</si>
  <si>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</si>
  <si>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</si>
  <si>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</si>
  <si>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</si>
  <si>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</si>
  <si>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</si>
  <si>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</si>
  <si>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</si>
  <si>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</si>
  <si>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</si>
  <si>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</si>
  <si>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</si>
  <si>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</si>
  <si>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</si>
  <si>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</si>
  <si>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</si>
  <si>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</si>
  <si>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</si>
  <si>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</si>
  <si>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</si>
  <si>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</si>
  <si>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</si>
  <si>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</si>
  <si>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</si>
  <si>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</si>
  <si>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</si>
  <si>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</si>
  <si>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</si>
  <si>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</si>
  <si>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</si>
  <si>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</si>
  <si>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</si>
  <si>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</si>
  <si>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</si>
  <si>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</si>
  <si>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</si>
  <si>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</si>
  <si>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</si>
  <si>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</si>
  <si>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</si>
  <si>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</si>
  <si>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</si>
  <si>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</si>
  <si>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</si>
  <si>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</si>
  <si>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</si>
  <si>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</si>
  <si>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</si>
  <si>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</si>
  <si>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</si>
  <si>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</si>
  <si>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</si>
  <si>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</si>
  <si>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</si>
  <si>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</si>
  <si>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</si>
  <si>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</si>
  <si>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</si>
  <si>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</si>
  <si>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</si>
  <si>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</si>
  <si>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</si>
  <si>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</si>
  <si>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</si>
  <si>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</si>
  <si>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</si>
  <si>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</si>
  <si>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</si>
  <si>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</si>
  <si>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</si>
  <si>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</si>
  <si>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</si>
  <si>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</si>
  <si>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</si>
  <si>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</si>
  <si>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</si>
  <si>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</si>
  <si>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</si>
  <si>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</si>
  <si>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</si>
  <si>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</si>
  <si>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</si>
  <si>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</si>
  <si>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</si>
  <si>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</si>
  <si>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</si>
  <si>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</si>
  <si>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</si>
  <si>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</si>
  <si>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</si>
  <si>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</si>
  <si>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</si>
  <si>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</si>
  <si>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</si>
  <si>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</si>
  <si>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</si>
  <si>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</si>
  <si>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</si>
  <si>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</si>
  <si>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</si>
  <si>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</si>
  <si>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</si>
  <si>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</si>
  <si>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</si>
  <si>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</si>
  <si>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</si>
  <si>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</si>
  <si>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</si>
  <si>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</si>
  <si>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</si>
  <si>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</si>
  <si>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</si>
  <si>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</si>
  <si>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</si>
  <si>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</si>
  <si>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</si>
  <si>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</si>
  <si>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</si>
  <si>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</si>
  <si>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</si>
  <si>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</si>
  <si>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</si>
  <si>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</si>
  <si>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</si>
  <si>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</si>
  <si>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</si>
  <si>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</si>
  <si>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</si>
  <si>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</si>
  <si>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</si>
  <si>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</si>
  <si>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</si>
  <si>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</si>
  <si>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</si>
  <si>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</si>
  <si>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</si>
  <si>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</si>
  <si>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</si>
  <si>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</si>
  <si>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</si>
  <si>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</si>
  <si>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</si>
  <si>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</si>
  <si>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</si>
  <si>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</si>
  <si>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</si>
  <si>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</si>
  <si>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</si>
  <si>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</si>
  <si>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</si>
  <si>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</si>
  <si>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</si>
  <si>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</si>
  <si>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</si>
  <si>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</si>
  <si>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</si>
  <si>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</si>
  <si>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</si>
  <si>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</si>
  <si>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</si>
  <si>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</si>
  <si>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</si>
  <si>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</si>
  <si>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</si>
  <si>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</si>
  <si>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</si>
  <si>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</si>
  <si>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</si>
  <si>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</si>
  <si>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</si>
  <si>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</si>
  <si>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</si>
  <si>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</si>
  <si>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</si>
  <si>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</si>
  <si>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</si>
  <si>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</si>
  <si>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</si>
  <si>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</si>
  <si>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</si>
  <si>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</si>
  <si>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</si>
  <si>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</si>
  <si>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</si>
  <si>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</si>
  <si>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</si>
  <si>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</si>
  <si>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</si>
  <si>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</si>
  <si>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</si>
  <si>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</si>
  <si>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</si>
  <si>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</si>
  <si>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</si>
  <si>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</si>
  <si>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</si>
  <si>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</si>
  <si>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</si>
  <si>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</si>
  <si>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</si>
  <si>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</si>
  <si>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</si>
  <si>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</si>
  <si>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</si>
  <si>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</si>
  <si>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</si>
  <si>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</si>
  <si>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</si>
  <si>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</si>
  <si>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</si>
  <si>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</si>
  <si>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</si>
  <si>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</si>
  <si>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</si>
  <si>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</si>
  <si>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</si>
  <si>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</si>
  <si>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</si>
  <si>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</si>
  <si>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</si>
  <si>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</si>
  <si>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</si>
  <si>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</si>
  <si>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</si>
  <si>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</si>
  <si>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</si>
  <si>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</si>
  <si>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</si>
  <si>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</si>
  <si>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</si>
  <si>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</si>
  <si>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</si>
  <si>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</si>
  <si>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</si>
  <si>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</si>
  <si>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</si>
  <si>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</si>
  <si>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</si>
  <si>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</si>
  <si>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</si>
  <si>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</si>
  <si>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</si>
  <si>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</si>
  <si>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</si>
  <si>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</si>
  <si>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</si>
  <si>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</si>
  <si>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</si>
  <si>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</si>
  <si>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</si>
  <si>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</si>
  <si>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</si>
  <si>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</si>
  <si>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</si>
  <si>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</si>
  <si>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</si>
  <si>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</si>
  <si>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</si>
  <si>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</si>
  <si>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</si>
  <si>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</si>
  <si>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</si>
  <si>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</si>
  <si>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</si>
  <si>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</si>
  <si>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</si>
  <si>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</si>
  <si>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</si>
  <si>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</si>
  <si>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</si>
  <si>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</si>
  <si>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</si>
  <si>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</si>
  <si>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</si>
  <si>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</si>
  <si>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</si>
  <si>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</si>
  <si>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</si>
  <si>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</si>
  <si>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</si>
  <si>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</si>
  <si>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</si>
  <si>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</si>
  <si>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</si>
  <si>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</si>
  <si>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</si>
  <si>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</si>
  <si>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</si>
  <si>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</si>
  <si>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</si>
  <si>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</si>
  <si>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</si>
  <si>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</si>
  <si>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</si>
  <si>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</si>
  <si>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</si>
  <si>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</si>
  <si>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</si>
  <si>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</si>
  <si>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</si>
  <si>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</si>
  <si>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</si>
  <si>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</si>
  <si>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</si>
  <si>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</si>
  <si>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</si>
  <si>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</si>
  <si>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</si>
  <si>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</si>
  <si>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</si>
  <si>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</si>
  <si>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</si>
  <si>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</si>
  <si>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</si>
  <si>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</si>
  <si>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</si>
  <si>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</si>
  <si>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</si>
  <si>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</si>
  <si>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</si>
  <si>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</si>
  <si>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</si>
  <si>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</si>
  <si>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</si>
  <si>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</si>
  <si>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</si>
  <si>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</si>
  <si>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</si>
  <si>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</si>
  <si>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</si>
  <si>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</si>
  <si>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</si>
  <si>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</si>
  <si>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</si>
  <si>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</si>
  <si>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</si>
  <si>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</si>
  <si>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</si>
  <si>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</si>
  <si>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</si>
  <si>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</si>
  <si>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</si>
  <si>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</si>
  <si>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</si>
  <si>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</si>
  <si>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</si>
  <si>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</si>
  <si>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</si>
  <si>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</si>
  <si>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</si>
  <si>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</si>
  <si>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</si>
  <si>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</si>
  <si>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</si>
  <si>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</si>
  <si>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</si>
  <si>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</si>
  <si>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</si>
  <si>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</si>
  <si>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</si>
  <si>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</si>
  <si>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</si>
  <si>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</si>
  <si>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</si>
  <si>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</si>
  <si>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</si>
  <si>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</si>
  <si>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</si>
  <si>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</si>
  <si>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</si>
  <si>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</si>
  <si>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</si>
  <si>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</si>
  <si>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</si>
  <si>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</si>
  <si>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</si>
  <si>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</si>
  <si>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</si>
  <si>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</si>
  <si>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</si>
  <si>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</si>
  <si>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</si>
  <si>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</si>
  <si>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</si>
  <si>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</si>
  <si>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</si>
  <si>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</si>
  <si>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</si>
  <si>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</si>
  <si>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</si>
  <si>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</si>
  <si>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</si>
  <si>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</si>
  <si>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</si>
  <si>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</si>
  <si>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</si>
  <si>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</si>
  <si>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</si>
  <si>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</si>
  <si>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</si>
  <si>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</si>
  <si>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</si>
  <si>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</si>
  <si>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</si>
  <si>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</si>
  <si>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</si>
  <si>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</si>
  <si>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</si>
  <si>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</si>
  <si>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</si>
  <si>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</si>
  <si>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</si>
  <si>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</si>
  <si>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</si>
  <si>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</si>
  <si>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</si>
  <si>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</si>
  <si>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</si>
  <si>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</si>
  <si>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</si>
  <si>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</si>
  <si>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</si>
  <si>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</si>
  <si>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</si>
  <si>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</si>
  <si>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</si>
  <si>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</si>
  <si>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</si>
  <si>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</si>
  <si>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</si>
  <si>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</si>
  <si>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</si>
  <si>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</si>
  <si>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</si>
  <si>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</si>
  <si>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</si>
  <si>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</si>
  <si>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</si>
  <si>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</si>
  <si>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</si>
  <si>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</si>
  <si>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</si>
  <si>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</si>
  <si>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</si>
  <si>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</si>
  <si>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</si>
  <si>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</si>
  <si>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</si>
  <si>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</si>
  <si>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</si>
  <si>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</si>
  <si>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</si>
  <si>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</si>
  <si>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</si>
  <si>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</si>
  <si>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</si>
  <si>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</si>
  <si>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</si>
  <si>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</si>
  <si>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</si>
  <si>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</si>
  <si>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</si>
  <si>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</si>
  <si>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</si>
  <si>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</si>
  <si>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</si>
  <si>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</si>
  <si>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</si>
  <si>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</si>
  <si>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</si>
  <si>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</si>
  <si>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</si>
  <si>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</si>
  <si>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</si>
  <si>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</si>
  <si>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</si>
  <si>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</si>
  <si>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</si>
  <si>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</si>
  <si>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</si>
  <si>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</si>
  <si>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</si>
  <si>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</si>
  <si>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</si>
  <si>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</si>
  <si>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</si>
  <si>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</si>
  <si>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</si>
  <si>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</si>
  <si>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</si>
  <si>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</si>
  <si>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</si>
  <si>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</si>
  <si>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</si>
  <si>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</si>
  <si>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</si>
  <si>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</si>
  <si>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</si>
  <si>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</si>
  <si>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</si>
  <si>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</si>
  <si>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</si>
  <si>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</si>
  <si>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</si>
  <si>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</si>
  <si>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</si>
  <si>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</si>
  <si>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</si>
  <si>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</si>
  <si>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</si>
  <si>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</si>
  <si>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</si>
  <si>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</si>
  <si>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</si>
  <si>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</si>
  <si>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</si>
  <si>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</si>
  <si>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</si>
  <si>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</si>
  <si>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</si>
  <si>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</si>
  <si>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</si>
  <si>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</si>
  <si>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</si>
  <si>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</si>
  <si>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</si>
  <si>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</si>
  <si>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</si>
  <si>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</si>
  <si>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</si>
  <si>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</si>
  <si>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</si>
  <si>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</si>
  <si>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</si>
  <si>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</si>
  <si>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</si>
  <si>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</si>
  <si>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</si>
  <si>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</si>
  <si>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</si>
  <si>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</si>
  <si>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</si>
  <si>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</si>
  <si>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</si>
  <si>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</si>
  <si>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</si>
  <si>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</si>
  <si>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</si>
  <si>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</si>
  <si>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</si>
  <si>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</si>
  <si>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</si>
  <si>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</si>
  <si>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</si>
  <si>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</si>
  <si>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</si>
  <si>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</si>
  <si>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</si>
  <si>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</si>
  <si>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</si>
  <si>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</si>
  <si>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</si>
  <si>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</si>
  <si>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</si>
  <si>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</si>
  <si>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</si>
  <si>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</si>
  <si>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</si>
  <si>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</si>
  <si>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</si>
  <si>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</si>
  <si>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</si>
  <si>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</si>
  <si>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</si>
  <si>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</si>
  <si>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</si>
  <si>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</si>
  <si>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</si>
  <si>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</si>
  <si>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</si>
  <si>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</si>
  <si>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</si>
  <si>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</si>
  <si>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</si>
  <si>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</si>
  <si>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</si>
  <si>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</si>
  <si>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</si>
  <si>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</si>
  <si>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</si>
  <si>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</si>
  <si>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</si>
  <si>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</si>
  <si>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</si>
  <si>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</si>
  <si>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</si>
  <si>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</si>
  <si>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</si>
  <si>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</si>
  <si>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</si>
  <si>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</si>
  <si>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</si>
  <si>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</si>
  <si>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</si>
  <si>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</si>
  <si>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</si>
  <si>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</si>
  <si>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</si>
  <si>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</si>
  <si>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</si>
  <si>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</si>
  <si>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</si>
  <si>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</si>
  <si>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</si>
  <si>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</si>
  <si>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</si>
  <si>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</si>
  <si>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</si>
  <si>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</si>
  <si>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</si>
  <si>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</si>
  <si>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</si>
  <si>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</si>
  <si>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</si>
  <si>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</si>
  <si>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</si>
  <si>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</si>
  <si>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</si>
  <si>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</si>
  <si>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</si>
  <si>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</si>
  <si>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</si>
  <si>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</si>
  <si>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</si>
  <si>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</si>
  <si>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</si>
  <si>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</si>
  <si>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</si>
  <si>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</si>
  <si>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</si>
  <si>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</si>
  <si>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</si>
  <si>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</si>
  <si>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</si>
  <si>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</si>
  <si>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</si>
  <si>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</si>
  <si>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</si>
  <si>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</si>
  <si>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</si>
  <si>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</si>
  <si>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</si>
  <si>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</si>
  <si>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</si>
  <si>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</si>
  <si>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</si>
  <si>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</si>
  <si>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</si>
  <si>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</si>
  <si>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</si>
  <si>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</si>
  <si>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</si>
  <si>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</si>
  <si>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</si>
  <si>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</si>
  <si>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</si>
  <si>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</si>
  <si>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</si>
  <si>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</si>
  <si>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</si>
  <si>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</si>
  <si>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</si>
  <si>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</si>
  <si>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</si>
  <si>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</si>
  <si>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</si>
  <si>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</si>
  <si>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</si>
  <si>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</si>
  <si>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</si>
  <si>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</si>
  <si>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</si>
  <si>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</si>
  <si>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</si>
  <si>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</si>
  <si>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</si>
  <si>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</si>
  <si>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</si>
  <si>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</si>
  <si>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</si>
  <si>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</si>
  <si>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</si>
  <si>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</si>
  <si>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</si>
  <si>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</si>
  <si>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</si>
  <si>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</si>
  <si>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</si>
  <si>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</si>
  <si>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</si>
  <si>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</si>
  <si>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</si>
  <si>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</si>
  <si>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</si>
  <si>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</si>
  <si>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</si>
  <si>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</si>
  <si>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</si>
  <si>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</si>
  <si>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</si>
  <si>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</si>
  <si>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</si>
  <si>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</si>
  <si>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</si>
  <si>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</si>
  <si>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</si>
  <si>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</si>
  <si>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</si>
  <si>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</si>
  <si>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</si>
  <si>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</si>
  <si>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</si>
  <si>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</si>
  <si>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</si>
  <si>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</si>
  <si>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</si>
  <si>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</si>
  <si>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</si>
  <si>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</si>
  <si>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</si>
  <si>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</si>
  <si>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</si>
  <si>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</si>
  <si>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</si>
  <si>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</si>
  <si>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</si>
  <si>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</si>
  <si>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</si>
  <si>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</si>
  <si>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</si>
  <si>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</si>
  <si>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</si>
  <si>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</si>
  <si>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</si>
  <si>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</si>
  <si>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</si>
  <si>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</si>
  <si>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</si>
  <si>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</si>
  <si>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</si>
  <si>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</si>
  <si>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</si>
  <si>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</si>
  <si>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</si>
  <si>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</si>
  <si>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</si>
  <si>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</si>
  <si>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</si>
  <si>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</si>
  <si>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</si>
  <si>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</si>
  <si>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</si>
  <si>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</si>
  <si>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</si>
  <si>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</si>
  <si>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</si>
  <si>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</si>
  <si>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</si>
  <si>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</si>
  <si>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</si>
  <si>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</si>
  <si>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</si>
  <si>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</si>
  <si>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</si>
  <si>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</si>
  <si>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</si>
  <si>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</si>
  <si>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</si>
  <si>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</si>
  <si>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</si>
  <si>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</si>
  <si>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</si>
  <si>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</si>
  <si>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</si>
  <si>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</si>
  <si>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</si>
  <si>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</si>
  <si>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</si>
  <si>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</si>
  <si>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</si>
  <si>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</si>
  <si>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</si>
  <si>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</si>
  <si>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</si>
  <si>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</si>
  <si>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</si>
  <si>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</si>
  <si>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</si>
  <si>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</si>
  <si>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</si>
  <si>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</si>
  <si>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</si>
  <si>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</si>
  <si>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</si>
  <si>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</si>
  <si>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</si>
  <si>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</si>
  <si>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</si>
  <si>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</si>
  <si>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</si>
  <si>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</si>
  <si>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</si>
  <si>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</si>
  <si>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</si>
  <si>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</si>
  <si>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</si>
  <si>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</si>
  <si>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</si>
  <si>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</si>
  <si>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</si>
  <si>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</si>
  <si>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</si>
  <si>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</si>
  <si>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</si>
  <si>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</si>
  <si>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</si>
  <si>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</si>
  <si>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</si>
  <si>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</si>
  <si>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</si>
  <si>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</si>
  <si>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</si>
  <si>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</si>
  <si>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</si>
  <si>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</si>
  <si>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</si>
  <si>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</si>
  <si>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</si>
  <si>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</si>
  <si>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</si>
  <si>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</si>
  <si>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</si>
  <si>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</si>
  <si>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</si>
  <si>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</si>
  <si>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</si>
  <si>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</si>
  <si>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</si>
  <si>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</si>
  <si>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</si>
  <si>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</si>
  <si>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</si>
  <si>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</si>
  <si>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</si>
  <si>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</si>
  <si>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</si>
  <si>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</si>
  <si>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</si>
  <si>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</si>
  <si>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</si>
  <si>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</si>
  <si>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</si>
  <si>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</si>
  <si>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</si>
  <si>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</si>
  <si>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</si>
  <si>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</si>
  <si>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</si>
  <si>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</si>
  <si>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</si>
  <si>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</si>
  <si>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</si>
  <si>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</si>
  <si>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</si>
  <si>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</si>
  <si>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</si>
  <si>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</si>
  <si>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</si>
  <si>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</si>
  <si>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</si>
  <si>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</si>
  <si>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</si>
  <si>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</si>
  <si>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</si>
  <si>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</si>
  <si>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</si>
  <si>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</si>
  <si>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</si>
  <si>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</si>
  <si>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</si>
  <si>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</si>
  <si>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</si>
  <si>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</si>
  <si>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</si>
  <si>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</si>
  <si>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</si>
  <si>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</si>
  <si>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</si>
  <si>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</si>
  <si>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</si>
  <si>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</si>
  <si>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</si>
  <si>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</si>
  <si>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</si>
  <si>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</si>
  <si>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</si>
  <si>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</si>
  <si>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</si>
  <si>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</si>
  <si>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</si>
  <si>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</si>
  <si>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</si>
  <si>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</si>
  <si>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</si>
  <si>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</si>
  <si>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</si>
  <si>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</si>
  <si>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</si>
  <si>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</si>
  <si>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</si>
  <si>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</si>
  <si>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</si>
  <si>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</si>
  <si>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</si>
  <si>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</si>
  <si>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</si>
  <si>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</si>
  <si>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</si>
  <si>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</si>
  <si>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</si>
  <si>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</si>
  <si>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</si>
  <si>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</si>
  <si>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</si>
  <si>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</si>
  <si>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</si>
  <si>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</si>
  <si>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</si>
  <si>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</si>
  <si>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</si>
  <si>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</si>
  <si>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</si>
  <si>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</si>
  <si>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</si>
  <si>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</si>
  <si>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</si>
  <si>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</si>
  <si>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</si>
  <si>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</si>
  <si>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</si>
  <si>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</si>
  <si>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</si>
  <si>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</si>
  <si>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</si>
  <si>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</si>
  <si>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</si>
  <si>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</si>
  <si>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</si>
  <si>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</si>
  <si>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</si>
  <si>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</si>
  <si>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</si>
  <si>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</si>
  <si>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</si>
  <si>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</si>
  <si>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</si>
  <si>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</si>
  <si>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</si>
  <si>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</si>
  <si>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</si>
  <si>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</si>
  <si>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</si>
  <si>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</si>
  <si>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</si>
  <si>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</si>
  <si>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</si>
  <si>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</si>
  <si>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</si>
  <si>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</si>
  <si>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</si>
  <si>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</si>
  <si>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</si>
  <si>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</si>
  <si>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</si>
  <si>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</si>
  <si>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</si>
  <si>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</si>
  <si>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</si>
  <si>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</si>
  <si>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</si>
  <si>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</si>
  <si>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</si>
  <si>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</si>
  <si>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</si>
  <si>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</si>
  <si>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</si>
  <si>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</si>
  <si>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</si>
  <si>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</si>
  <si>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</si>
  <si>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</si>
  <si>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</si>
  <si>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</si>
  <si>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</si>
  <si>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</si>
  <si>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</si>
  <si>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</si>
  <si>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</si>
  <si>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</si>
  <si>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</si>
  <si>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</si>
  <si>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</si>
  <si>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</si>
  <si>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</si>
  <si>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</si>
  <si>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</si>
  <si>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</si>
  <si>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</si>
  <si>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</si>
  <si>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</si>
  <si>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</si>
  <si>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</si>
  <si>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</si>
  <si>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</si>
  <si>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</si>
  <si>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</si>
  <si>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</si>
  <si>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</si>
  <si>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</si>
  <si>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</si>
  <si>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</si>
  <si>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</si>
  <si>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</si>
  <si>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</si>
  <si>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</si>
  <si>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</si>
  <si>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</si>
  <si>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</si>
  <si>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</si>
  <si>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</si>
  <si>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</si>
  <si>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</si>
  <si>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</si>
  <si>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</si>
  <si>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</si>
  <si>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</si>
  <si>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</si>
  <si>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</si>
  <si>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</si>
  <si>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</si>
  <si>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</si>
  <si>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</si>
  <si>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</si>
  <si>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</si>
  <si>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</si>
  <si>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</si>
  <si>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</si>
  <si>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</si>
  <si>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</si>
  <si>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</si>
  <si>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</si>
  <si>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</si>
  <si>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</si>
  <si>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</si>
  <si>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</si>
  <si>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</si>
  <si>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</si>
  <si>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</si>
  <si>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</si>
  <si>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</si>
  <si>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</si>
  <si>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</si>
  <si>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</si>
  <si>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</si>
  <si>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</si>
  <si>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</si>
  <si>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</si>
  <si>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</si>
  <si>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</si>
  <si>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</si>
  <si>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</si>
  <si>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</si>
  <si>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</si>
  <si>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</si>
  <si>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</si>
  <si>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</si>
  <si>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</si>
  <si>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</si>
  <si>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</si>
  <si>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</si>
  <si>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</si>
  <si>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</si>
  <si>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</si>
  <si>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</si>
  <si>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</si>
  <si>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</si>
  <si>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</si>
  <si>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</si>
  <si>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</si>
  <si>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</si>
  <si>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</si>
  <si>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</si>
  <si>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</si>
  <si>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</si>
  <si>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</si>
  <si>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</si>
  <si>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</si>
  <si>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</si>
  <si>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</si>
  <si>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</si>
  <si>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</si>
  <si>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</si>
  <si>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</si>
  <si>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</si>
  <si>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</si>
  <si>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</si>
  <si>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</si>
  <si>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</si>
  <si>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</si>
  <si>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</si>
  <si>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</si>
  <si>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</si>
  <si>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</si>
  <si>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</si>
  <si>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</si>
  <si>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</si>
  <si>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</si>
  <si>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</si>
  <si>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</si>
  <si>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</si>
  <si>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</si>
  <si>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</si>
  <si>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</si>
  <si>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</si>
  <si>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</si>
  <si>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</si>
  <si>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</si>
  <si>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</si>
  <si>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</si>
  <si>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</si>
  <si>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</si>
  <si>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</si>
  <si>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</si>
  <si>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</si>
  <si>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</si>
  <si>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</si>
  <si>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</si>
  <si>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</si>
  <si>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</si>
  <si>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</si>
  <si>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</si>
  <si>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</si>
  <si>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</si>
  <si>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</si>
  <si>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</si>
  <si>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</si>
  <si>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</si>
  <si>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</si>
  <si>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</si>
  <si>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</si>
  <si>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</si>
  <si>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</si>
  <si>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</si>
  <si>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</si>
  <si>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</si>
  <si>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</si>
  <si>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</si>
  <si>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</si>
  <si>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</si>
  <si>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</si>
  <si>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</si>
  <si>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</si>
  <si>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</si>
  <si>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</si>
  <si>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</si>
  <si>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</si>
  <si>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</si>
  <si>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</si>
  <si>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</si>
  <si>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</si>
  <si>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</si>
  <si>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</si>
  <si>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</si>
  <si>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</si>
  <si>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</si>
  <si>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</si>
  <si>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</si>
  <si>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</si>
  <si>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</si>
  <si>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</si>
  <si>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</si>
  <si>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</si>
  <si>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</si>
  <si>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</si>
  <si>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</si>
  <si>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</si>
  <si>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</si>
  <si>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</si>
  <si>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</si>
  <si>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</si>
  <si>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</si>
  <si>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</si>
  <si>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</si>
  <si>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</si>
  <si>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</si>
  <si>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</si>
  <si>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</si>
  <si>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</si>
  <si>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</si>
  <si>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</si>
  <si>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</si>
  <si>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</si>
  <si>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</si>
  <si>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</si>
  <si>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</si>
  <si>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</si>
  <si>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</si>
  <si>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</si>
  <si>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</si>
  <si>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</si>
  <si>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</si>
  <si>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</si>
  <si>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</si>
  <si>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</si>
  <si>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</si>
  <si>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</si>
  <si>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</si>
  <si>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</si>
  <si>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</si>
  <si>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</si>
  <si>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</si>
  <si>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</si>
  <si>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</si>
  <si>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</si>
  <si>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</si>
  <si>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</si>
  <si>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</si>
  <si>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</si>
  <si>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</si>
  <si>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</si>
  <si>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</si>
  <si>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</si>
  <si>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</si>
  <si>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</si>
  <si>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</si>
  <si>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</si>
  <si>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</si>
  <si>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</si>
  <si>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</si>
  <si>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</si>
  <si>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</si>
  <si>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</si>
  <si>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</si>
  <si>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</si>
  <si>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</si>
  <si>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</si>
  <si>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</si>
  <si>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</si>
  <si>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</si>
  <si>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</si>
  <si>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</si>
  <si>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</si>
  <si>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</si>
  <si>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</si>
  <si>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</si>
  <si>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</si>
  <si>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</si>
  <si>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</si>
  <si>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</si>
  <si>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</si>
  <si>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</si>
  <si>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</si>
  <si>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</si>
  <si>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</si>
  <si>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</si>
  <si>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</si>
  <si>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</si>
  <si>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</si>
  <si>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</si>
  <si>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</si>
  <si>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</si>
  <si>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</si>
  <si>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</si>
  <si>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</si>
  <si>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</si>
  <si>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</si>
  <si>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</si>
  <si>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</si>
  <si>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</si>
  <si>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</si>
  <si>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</si>
  <si>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</si>
  <si>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</si>
  <si>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</si>
  <si>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</si>
  <si>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</si>
  <si>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</si>
  <si>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</si>
  <si>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</si>
  <si>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</si>
  <si>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</si>
  <si>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</si>
  <si>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</si>
  <si>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</si>
  <si>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</si>
  <si>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</si>
  <si>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</si>
  <si>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</si>
  <si>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</si>
  <si>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</si>
  <si>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</si>
  <si>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</si>
  <si>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</si>
  <si>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</si>
  <si>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</si>
  <si>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</si>
  <si>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</si>
  <si>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</si>
  <si>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</si>
  <si>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</si>
  <si>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</si>
  <si>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</si>
  <si>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</si>
  <si>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</si>
  <si>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</si>
  <si>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</si>
  <si>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</si>
  <si>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</si>
  <si>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</si>
  <si>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</si>
  <si>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</si>
  <si>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</si>
  <si>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</si>
  <si>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</si>
  <si>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</si>
  <si>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</si>
  <si>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</si>
  <si>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</si>
  <si>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</si>
  <si>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</si>
  <si>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</si>
  <si>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</si>
  <si>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</si>
  <si>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</si>
  <si>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</si>
  <si>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</si>
  <si>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</si>
  <si>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</si>
  <si>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</si>
  <si>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</si>
  <si>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</si>
  <si>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</si>
  <si>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</si>
  <si>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</si>
  <si>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</si>
  <si>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</si>
  <si>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</si>
  <si>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</si>
  <si>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</si>
  <si>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</si>
  <si>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</si>
  <si>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</si>
  <si>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</si>
  <si>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</si>
  <si>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</si>
  <si>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</si>
  <si>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</si>
  <si>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</si>
  <si>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</si>
  <si>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</si>
  <si>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</si>
  <si>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</si>
  <si>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</si>
  <si>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</si>
  <si>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</si>
  <si>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</si>
  <si>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</si>
  <si>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</si>
  <si>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</si>
  <si>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</si>
  <si>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</si>
  <si>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</si>
  <si>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</si>
  <si>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</si>
  <si>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</si>
  <si>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</si>
  <si>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</si>
  <si>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</si>
  <si>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</si>
  <si>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</si>
  <si>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</si>
  <si>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</si>
  <si>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</si>
  <si>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</si>
  <si>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</si>
  <si>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</si>
  <si>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</si>
  <si>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</si>
  <si>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</si>
  <si>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</si>
  <si>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</si>
  <si>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</si>
  <si>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</si>
  <si>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</si>
  <si>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</si>
  <si>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</si>
  <si>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</si>
  <si>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</si>
  <si>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</si>
  <si>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</si>
  <si>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</si>
  <si>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</si>
  <si>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</si>
  <si>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</si>
  <si>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</si>
  <si>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</si>
  <si>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</si>
  <si>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</si>
  <si>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</si>
  <si>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</si>
  <si>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</si>
  <si>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</si>
  <si>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</si>
  <si>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</si>
  <si>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</si>
  <si>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</si>
  <si>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</si>
  <si>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</si>
  <si>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</si>
  <si>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</si>
  <si>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</si>
  <si>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</si>
  <si>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</si>
  <si>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</si>
  <si>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</si>
  <si>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</si>
  <si>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</si>
  <si>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</si>
  <si>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</si>
  <si>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</si>
  <si>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</si>
  <si>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</si>
  <si>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</si>
  <si>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</si>
  <si>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</si>
  <si>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</si>
  <si>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</si>
  <si>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</si>
  <si>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</si>
  <si>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</si>
  <si>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</si>
  <si>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</si>
  <si>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</si>
  <si>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</si>
  <si>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</si>
  <si>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</si>
  <si>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</si>
  <si>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</si>
  <si>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</si>
  <si>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</si>
  <si>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</si>
  <si>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</si>
  <si>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</si>
  <si>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</si>
  <si>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</si>
  <si>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</si>
  <si>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</si>
  <si>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</si>
  <si>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</si>
  <si>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</si>
  <si>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</si>
  <si>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</si>
  <si>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</si>
  <si>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</si>
  <si>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</si>
  <si>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</si>
  <si>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</si>
  <si>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</si>
  <si>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</si>
  <si>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</si>
  <si>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</si>
  <si>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</si>
  <si>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</si>
  <si>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</si>
  <si>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</si>
  <si>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</si>
  <si>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</si>
  <si>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</si>
  <si>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</si>
  <si>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</si>
  <si>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</si>
  <si>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</si>
  <si>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</si>
  <si>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</si>
  <si>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</si>
  <si>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</si>
  <si>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</si>
  <si>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</si>
  <si>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</si>
  <si>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</si>
  <si>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</si>
  <si>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</si>
  <si>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</si>
  <si>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</si>
  <si>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</si>
  <si>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</si>
  <si>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</si>
  <si>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</si>
  <si>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</si>
  <si>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</si>
  <si>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</si>
  <si>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</si>
  <si>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</si>
  <si>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</si>
  <si>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</si>
  <si>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</si>
  <si>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</si>
  <si>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</si>
  <si>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</si>
  <si>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</si>
  <si>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</si>
  <si>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</si>
  <si>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</si>
  <si>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</si>
  <si>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</si>
  <si>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</si>
  <si>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</si>
  <si>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</si>
  <si>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</si>
  <si>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</si>
  <si>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</si>
  <si>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</si>
  <si>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</si>
  <si>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</si>
  <si>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</si>
  <si>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</si>
  <si>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</si>
  <si>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</si>
  <si>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</si>
  <si>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</si>
  <si>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</si>
  <si>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</si>
  <si>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</si>
  <si>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</si>
  <si>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</si>
  <si>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</si>
  <si>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</si>
  <si>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</si>
  <si>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</si>
  <si>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</si>
  <si>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</si>
  <si>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</si>
  <si>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</si>
  <si>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</si>
  <si>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</si>
  <si>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</si>
  <si>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</si>
  <si>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</si>
  <si>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</si>
  <si>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</si>
  <si>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</si>
  <si>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</si>
  <si>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</si>
  <si>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</si>
  <si>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</si>
  <si>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</si>
  <si>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</si>
  <si>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</si>
  <si>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</si>
  <si>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</si>
  <si>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</si>
  <si>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</si>
  <si>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</si>
  <si>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</si>
  <si>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</si>
  <si>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</si>
  <si>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</si>
  <si>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</si>
  <si>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</si>
  <si>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</si>
  <si>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</si>
  <si>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</si>
  <si>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</si>
  <si>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</si>
  <si>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</si>
  <si>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</si>
  <si>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</si>
  <si>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</si>
  <si>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</si>
  <si>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</si>
  <si>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</si>
  <si>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</si>
  <si>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</si>
  <si>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</si>
  <si>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</si>
  <si>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</si>
  <si>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</si>
  <si>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</si>
  <si>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</si>
  <si>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</si>
  <si>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</si>
  <si>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</si>
  <si>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</si>
  <si>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</si>
  <si>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</si>
  <si>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</si>
  <si>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</si>
  <si>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</si>
  <si>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</si>
  <si>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</si>
  <si>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</si>
  <si>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</si>
  <si>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</si>
  <si>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</si>
  <si>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</si>
  <si>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</si>
  <si>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</si>
  <si>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</si>
  <si>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</si>
  <si>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</si>
  <si>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</si>
  <si>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</si>
  <si>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</si>
  <si>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</si>
  <si>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</si>
  <si>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</si>
  <si>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</si>
  <si>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</si>
  <si>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</si>
  <si>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</si>
  <si>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</si>
  <si>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</si>
  <si>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</si>
  <si>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</si>
  <si>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</si>
  <si>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</si>
  <si>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</si>
  <si>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</si>
  <si>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</si>
  <si>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</si>
  <si>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</si>
  <si>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</si>
  <si>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</si>
  <si>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</si>
  <si>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</si>
  <si>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</si>
  <si>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</si>
  <si>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</si>
  <si>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</si>
  <si>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</si>
  <si>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</si>
  <si>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</si>
  <si>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</si>
  <si>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</si>
  <si>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</si>
  <si>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</si>
  <si>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</si>
  <si>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</si>
  <si>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</si>
  <si>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</si>
  <si>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</si>
  <si>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</si>
  <si>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</si>
  <si>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</si>
  <si>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</si>
  <si>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</si>
  <si>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</si>
  <si>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</si>
  <si>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</si>
  <si>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</si>
  <si>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</si>
  <si>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</si>
  <si>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</si>
  <si>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</si>
  <si>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</si>
  <si>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</si>
  <si>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</si>
  <si>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</si>
  <si>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</si>
  <si>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</si>
  <si>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</si>
  <si>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</si>
  <si>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</si>
  <si>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</si>
  <si>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</si>
  <si>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</si>
  <si>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</si>
  <si>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</si>
  <si>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</si>
  <si>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</si>
  <si>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</si>
  <si>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</si>
  <si>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</si>
  <si>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</si>
  <si>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</si>
  <si>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</si>
  <si>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</si>
  <si>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</si>
  <si>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</si>
  <si>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</si>
  <si>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</si>
  <si>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</si>
  <si>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</si>
  <si>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</si>
  <si>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</si>
  <si>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</si>
  <si>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</si>
  <si>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</si>
  <si>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</si>
  <si>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</si>
  <si>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</si>
  <si>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</si>
  <si>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</si>
  <si>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</si>
  <si>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</si>
  <si>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</si>
  <si>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</si>
  <si>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</si>
  <si>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</si>
  <si>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</si>
  <si>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</si>
  <si>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</si>
  <si>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</si>
  <si>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</si>
  <si>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</si>
  <si>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</si>
  <si>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</si>
  <si>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</si>
  <si>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</si>
  <si>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</si>
  <si>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</si>
  <si>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</si>
  <si>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</si>
  <si>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</si>
  <si>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</si>
  <si>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</si>
  <si>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</si>
  <si>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</si>
  <si>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</si>
  <si>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</si>
  <si>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</si>
  <si>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</si>
  <si>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</si>
  <si>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</si>
  <si>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</si>
  <si>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</si>
  <si>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</si>
  <si>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</si>
  <si>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</si>
  <si>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</si>
  <si>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</si>
  <si>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</si>
  <si>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</si>
  <si>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</si>
  <si>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</si>
  <si>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</si>
  <si>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</si>
  <si>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</si>
  <si>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</si>
  <si>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</si>
  <si>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</si>
  <si>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</si>
  <si>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</si>
  <si>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</si>
  <si>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</si>
  <si>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</si>
  <si>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</si>
  <si>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</si>
  <si>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</si>
  <si>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</si>
  <si>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</si>
  <si>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</si>
  <si>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</si>
  <si>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</si>
  <si>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</si>
  <si>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</si>
  <si>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</si>
  <si>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</si>
  <si>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</si>
  <si>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</si>
  <si>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</si>
  <si>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</si>
  <si>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</si>
  <si>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</si>
  <si>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</si>
  <si>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</si>
  <si>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</si>
  <si>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</si>
  <si>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</si>
  <si>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</si>
  <si>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</si>
  <si>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</si>
  <si>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</si>
  <si>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</si>
  <si>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</si>
  <si>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</si>
  <si>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</si>
  <si>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</si>
  <si>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</si>
  <si>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</si>
  <si>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</si>
  <si>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</si>
  <si>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</si>
  <si>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</si>
  <si>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</si>
  <si>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</si>
  <si>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</si>
  <si>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</si>
  <si>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</si>
  <si>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</si>
  <si>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</si>
  <si>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</si>
  <si>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</si>
  <si>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</si>
  <si>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</si>
  <si>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</si>
  <si>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</si>
  <si>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</si>
  <si>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</si>
  <si>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</si>
  <si>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</si>
  <si>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</si>
  <si>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</si>
  <si>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</si>
  <si>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</si>
  <si>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</si>
  <si>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</si>
  <si>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</si>
  <si>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</si>
  <si>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</si>
  <si>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</si>
  <si>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</si>
  <si>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</si>
  <si>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</si>
  <si>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</si>
  <si>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</si>
  <si>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</si>
  <si>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</si>
  <si>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</si>
  <si>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</si>
  <si>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</si>
  <si>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</si>
  <si>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</si>
  <si>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</si>
  <si>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</si>
  <si>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</si>
  <si>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</si>
  <si>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</si>
  <si>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</si>
  <si>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</si>
  <si>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</si>
  <si>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</si>
  <si>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</si>
  <si>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</si>
  <si>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</si>
  <si>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</si>
  <si>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</si>
  <si>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</si>
  <si>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</si>
  <si>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</si>
  <si>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</si>
  <si>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</si>
  <si>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</si>
  <si>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</si>
  <si>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</si>
  <si>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</si>
  <si>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</si>
  <si>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</si>
  <si>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</si>
  <si>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</si>
  <si>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</si>
  <si>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</si>
  <si>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</si>
  <si>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</si>
  <si>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</si>
  <si>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</si>
  <si>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</si>
  <si>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</si>
  <si>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</si>
  <si>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</si>
  <si>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</si>
  <si>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</si>
  <si>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</si>
  <si>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</si>
  <si>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</si>
  <si>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</si>
  <si>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</si>
  <si>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</si>
  <si>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</si>
  <si>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</si>
  <si>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</si>
  <si>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</si>
  <si>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</si>
  <si>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</si>
  <si>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</si>
  <si>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</si>
  <si>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</si>
  <si>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</si>
  <si>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</si>
  <si>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</si>
  <si>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</si>
  <si>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</si>
  <si>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</si>
  <si>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</si>
  <si>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</si>
  <si>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</si>
  <si>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</si>
  <si>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</si>
  <si>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</si>
  <si>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</si>
  <si>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</si>
  <si>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</si>
  <si>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</si>
  <si>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</si>
  <si>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</si>
  <si>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</si>
  <si>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</si>
  <si>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</si>
  <si>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</si>
  <si>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</si>
  <si>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</si>
  <si>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</si>
  <si>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</si>
  <si>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</si>
  <si>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</si>
  <si>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</si>
  <si>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</si>
  <si>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</si>
  <si>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</si>
  <si>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</si>
  <si>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</si>
  <si>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</si>
  <si>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</si>
  <si>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</si>
  <si>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</si>
  <si>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</si>
  <si>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</si>
  <si>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</si>
  <si>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</si>
  <si>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</si>
  <si>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</si>
  <si>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</si>
  <si>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</si>
  <si>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</si>
  <si>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</si>
  <si>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</si>
  <si>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</si>
  <si>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</si>
  <si>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</si>
  <si>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</si>
  <si>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</si>
  <si>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</si>
  <si>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</si>
  <si>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</si>
  <si>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</si>
  <si>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</si>
  <si>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</si>
  <si>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</si>
  <si>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</si>
  <si>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</si>
  <si>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</si>
  <si>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</si>
  <si>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</si>
  <si>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</si>
  <si>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</si>
  <si>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</si>
  <si>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</si>
  <si>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</si>
  <si>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</si>
  <si>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</si>
  <si>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</si>
  <si>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</si>
  <si>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</si>
  <si>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</si>
  <si>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</si>
  <si>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</si>
  <si>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</si>
  <si>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</si>
  <si>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</si>
  <si>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</si>
  <si>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</si>
  <si>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</si>
  <si>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</si>
  <si>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</si>
  <si>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</si>
  <si>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</si>
  <si>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</si>
  <si>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</si>
  <si>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</si>
  <si>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</si>
  <si>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</si>
  <si>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</si>
  <si>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</si>
  <si>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</si>
  <si>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</si>
  <si>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</si>
  <si>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</si>
  <si>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</si>
  <si>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</si>
  <si>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</si>
  <si>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</si>
  <si>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</si>
  <si>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</si>
  <si>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</si>
  <si>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</si>
  <si>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</si>
  <si>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</si>
  <si>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</si>
  <si>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</si>
  <si>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</si>
  <si>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</si>
  <si>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</si>
  <si>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</si>
  <si>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</si>
  <si>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</si>
  <si>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</si>
  <si>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</si>
  <si>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</si>
  <si>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</si>
  <si>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</si>
  <si>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</si>
  <si>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</si>
  <si>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</si>
  <si>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</si>
  <si>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</si>
  <si>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</si>
  <si>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</si>
  <si>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</si>
  <si>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</si>
  <si>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</si>
  <si>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</si>
  <si>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</si>
  <si>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</si>
  <si>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</si>
  <si>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</si>
  <si>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</si>
  <si>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</si>
  <si>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</si>
  <si>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</si>
  <si>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</si>
  <si>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</si>
  <si>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</si>
  <si>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</si>
  <si>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</si>
  <si>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</si>
  <si>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</si>
  <si>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</si>
  <si>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</si>
  <si>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</si>
  <si>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</si>
  <si>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</si>
  <si>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</si>
  <si>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</si>
  <si>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</si>
  <si>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</si>
  <si>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</si>
  <si>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</si>
  <si>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</si>
  <si>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</si>
  <si>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</si>
  <si>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</si>
  <si>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</si>
  <si>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</si>
  <si>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</si>
  <si>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</si>
  <si>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</si>
  <si>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</si>
  <si>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</si>
  <si>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</si>
  <si>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</si>
  <si>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</si>
  <si>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</si>
  <si>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</si>
  <si>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</si>
  <si>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</si>
  <si>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</si>
  <si>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</si>
  <si>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</si>
  <si>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</si>
  <si>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</si>
  <si>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</si>
  <si>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</si>
  <si>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</si>
  <si>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</si>
  <si>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</si>
  <si>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</si>
  <si>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</si>
  <si>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</si>
  <si>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</si>
  <si>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</si>
  <si>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</si>
  <si>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</si>
  <si>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</si>
  <si>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</si>
  <si>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</si>
  <si>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</si>
  <si>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</si>
  <si>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</si>
  <si>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</si>
  <si>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</si>
  <si>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</si>
  <si>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</si>
  <si>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</si>
  <si>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</si>
  <si>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</si>
  <si>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</si>
  <si>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</si>
  <si>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</si>
  <si>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</si>
  <si>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</si>
  <si>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</si>
  <si>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</si>
  <si>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</si>
  <si>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</si>
  <si>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</si>
  <si>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</si>
  <si>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</si>
  <si>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</si>
  <si>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</si>
  <si>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</si>
  <si>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</si>
  <si>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</si>
  <si>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</si>
  <si>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</si>
  <si>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</si>
  <si>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</si>
  <si>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</si>
  <si>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</si>
  <si>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</si>
  <si>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</si>
  <si>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</si>
  <si>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</si>
  <si>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</si>
  <si>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</si>
  <si>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</si>
  <si>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</si>
  <si>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</si>
  <si>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</si>
  <si>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</si>
  <si>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</si>
  <si>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</si>
  <si>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</si>
  <si>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</si>
  <si>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</si>
  <si>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</si>
  <si>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</si>
  <si>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</si>
  <si>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</si>
  <si>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</si>
  <si>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</si>
  <si>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</si>
  <si>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</si>
  <si>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</si>
  <si>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</si>
  <si>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</si>
  <si>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</si>
  <si>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</si>
  <si>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</si>
  <si>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</si>
  <si>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</si>
  <si>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</si>
  <si>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</si>
  <si>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</si>
  <si>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</si>
  <si>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</si>
  <si>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</si>
  <si>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</si>
  <si>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</si>
  <si>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</si>
  <si>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</si>
  <si>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</si>
  <si>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</si>
  <si>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</si>
  <si>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</si>
  <si>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</si>
  <si>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</si>
  <si>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</si>
  <si>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</si>
  <si>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</si>
  <si>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</si>
  <si>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</si>
  <si>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</si>
  <si>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</si>
  <si>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</si>
  <si>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</si>
  <si>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</si>
  <si>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</si>
  <si>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</si>
  <si>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</si>
  <si>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</si>
  <si>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</si>
  <si>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</si>
  <si>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</si>
  <si>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</si>
  <si>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</si>
  <si>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</si>
  <si>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</si>
  <si>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</si>
  <si>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</si>
  <si>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</si>
  <si>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</si>
  <si>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</si>
  <si>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</si>
  <si>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</si>
  <si>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</si>
  <si>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</si>
  <si>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</si>
  <si>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</si>
  <si>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</si>
  <si>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</si>
  <si>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</si>
  <si>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</si>
  <si>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</si>
  <si>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</si>
  <si>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</si>
  <si>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</si>
  <si>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</si>
  <si>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</si>
  <si>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</si>
  <si>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</si>
  <si>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</si>
  <si>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</si>
  <si>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</si>
  <si>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</si>
  <si>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</si>
  <si>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</si>
  <si>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</si>
  <si>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</si>
  <si>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</si>
  <si>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</si>
  <si>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</si>
  <si>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</si>
  <si>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</si>
  <si>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</si>
  <si>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</si>
  <si>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</si>
  <si>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</si>
  <si>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</si>
  <si>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</si>
  <si>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</si>
  <si>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</si>
  <si>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</si>
  <si>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</si>
  <si>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</si>
  <si>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</si>
  <si>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</si>
  <si>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</si>
  <si>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</si>
  <si>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</si>
  <si>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</si>
  <si>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</si>
  <si>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</si>
  <si>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</si>
  <si>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</si>
  <si>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</si>
  <si>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</si>
  <si>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</si>
  <si>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</si>
  <si>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</si>
  <si>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</si>
  <si>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</si>
  <si>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</si>
  <si>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</si>
  <si>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</si>
  <si>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</si>
  <si>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</si>
  <si>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</si>
  <si>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</si>
  <si>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</si>
  <si>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</si>
  <si>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</si>
  <si>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</si>
  <si>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</si>
  <si>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</si>
  <si>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</si>
  <si>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</si>
  <si>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</si>
  <si>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</si>
  <si>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</si>
  <si>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</si>
  <si>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</si>
  <si>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</si>
  <si>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</si>
  <si>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</si>
  <si>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</si>
  <si>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</si>
  <si>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</si>
  <si>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</si>
  <si>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</si>
  <si>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</si>
  <si>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</si>
  <si>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</si>
  <si>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</si>
  <si>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</si>
  <si>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</si>
  <si>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</si>
  <si>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</si>
  <si>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</si>
  <si>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</si>
  <si>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</si>
  <si>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</si>
  <si>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</si>
  <si>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</si>
  <si>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</si>
  <si>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</si>
  <si>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</si>
  <si>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</si>
  <si>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</si>
  <si>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</si>
  <si>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</si>
  <si>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</si>
  <si>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</si>
  <si>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</si>
  <si>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</si>
  <si>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</si>
  <si>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</si>
  <si>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</si>
  <si>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</si>
  <si>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</si>
  <si>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</si>
  <si>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</si>
  <si>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</si>
  <si>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</si>
  <si>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</si>
  <si>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</si>
  <si>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</si>
  <si>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</si>
  <si>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</si>
  <si>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</si>
  <si>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</si>
  <si>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</si>
  <si>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</si>
  <si>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</si>
  <si>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</si>
  <si>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</si>
  <si>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</si>
  <si>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</si>
  <si>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</si>
  <si>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</si>
  <si>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</si>
  <si>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</si>
  <si>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</si>
  <si>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</si>
  <si>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</si>
  <si>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</si>
  <si>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</si>
  <si>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</si>
  <si>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</si>
  <si>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</si>
  <si>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</si>
  <si>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</si>
  <si>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</si>
  <si>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</si>
  <si>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</si>
  <si>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</si>
  <si>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</si>
  <si>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</si>
  <si>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</si>
  <si>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</si>
  <si>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</si>
  <si>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</si>
  <si>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</si>
  <si>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</si>
  <si>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</si>
  <si>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</si>
  <si>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</si>
  <si>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</si>
  <si>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</si>
  <si>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</si>
  <si>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</si>
  <si>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</si>
  <si>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</si>
  <si>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</si>
  <si>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</si>
  <si>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</si>
  <si>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</si>
  <si>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</si>
  <si>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</si>
  <si>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</si>
  <si>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</si>
  <si>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</si>
  <si>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</si>
  <si>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</si>
  <si>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</si>
  <si>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</si>
  <si>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</si>
  <si>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</si>
  <si>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</si>
  <si>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</si>
  <si>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</si>
  <si>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</si>
  <si>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</si>
  <si>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</si>
  <si>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</si>
  <si>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</si>
  <si>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</si>
  <si>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</si>
  <si>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</si>
  <si>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</si>
  <si>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</si>
  <si>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</si>
  <si>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</si>
  <si>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</si>
  <si>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</si>
  <si>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</si>
  <si>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</si>
  <si>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</si>
  <si>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</si>
  <si>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</si>
  <si>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</si>
  <si>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</si>
  <si>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</si>
  <si>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</si>
  <si>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</si>
  <si>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</si>
  <si>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</si>
  <si>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</si>
  <si>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</si>
  <si>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</si>
  <si>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</si>
  <si>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</si>
  <si>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</si>
  <si>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</si>
  <si>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</si>
  <si>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</si>
  <si>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</si>
  <si>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</si>
  <si>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</si>
  <si>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</si>
  <si>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</si>
  <si>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</si>
  <si>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</si>
  <si>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</si>
  <si>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</si>
  <si>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</si>
  <si>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</si>
  <si>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</si>
  <si>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</si>
  <si>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</si>
  <si>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</si>
  <si>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</si>
  <si>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</si>
  <si>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</si>
  <si>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</si>
  <si>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</si>
  <si>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</si>
  <si>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</si>
  <si>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</si>
  <si>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</si>
  <si>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</si>
  <si>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</si>
  <si>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</si>
  <si>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</si>
  <si>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</si>
  <si>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</si>
  <si>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</si>
  <si>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</si>
  <si>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</si>
  <si>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</si>
  <si>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</si>
  <si>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</si>
  <si>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</si>
  <si>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</si>
  <si>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</si>
  <si>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</si>
  <si>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</si>
  <si>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</si>
  <si>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</si>
  <si>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</si>
  <si>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</si>
  <si>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</si>
  <si>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</si>
  <si>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</si>
  <si>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</si>
  <si>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</si>
  <si>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</si>
  <si>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</si>
  <si>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</si>
  <si>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</si>
  <si>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</si>
  <si>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</si>
  <si>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</si>
  <si>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</si>
  <si>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</si>
  <si>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</si>
  <si>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</si>
  <si>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</si>
  <si>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</si>
  <si>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</si>
  <si>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</si>
  <si>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</si>
  <si>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</si>
  <si>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</si>
  <si>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</si>
  <si>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</si>
  <si>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</si>
  <si>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</si>
  <si>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</si>
  <si>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</si>
  <si>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</si>
  <si>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</si>
  <si>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</si>
  <si>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</si>
  <si>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</si>
  <si>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</si>
  <si>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</si>
  <si>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</si>
  <si>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</si>
  <si>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</si>
  <si>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</si>
  <si>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</si>
  <si>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</si>
  <si>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</si>
  <si>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</si>
  <si>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</si>
  <si>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</si>
  <si>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</si>
  <si>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</si>
  <si>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</si>
  <si>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</si>
  <si>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</si>
  <si>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</si>
  <si>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</si>
  <si>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</si>
  <si>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</si>
  <si>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</si>
  <si>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</si>
  <si>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</si>
  <si>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</si>
  <si>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</si>
  <si>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</si>
  <si>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</si>
  <si>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</si>
  <si>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</si>
  <si>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</si>
  <si>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</si>
  <si>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</si>
  <si>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</si>
  <si>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</si>
  <si>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</si>
  <si>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</si>
  <si>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</si>
  <si>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</si>
  <si>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</si>
  <si>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</si>
  <si>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</si>
  <si>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</si>
  <si>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</si>
  <si>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</si>
  <si>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</si>
  <si>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</si>
  <si>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</si>
  <si>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</si>
  <si>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</si>
  <si>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</si>
  <si>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</si>
  <si>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</si>
  <si>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</si>
  <si>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</si>
  <si>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</si>
  <si>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</si>
  <si>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</si>
  <si>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</si>
  <si>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</si>
  <si>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</si>
  <si>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</si>
  <si>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</si>
  <si>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</si>
  <si>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</si>
  <si>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</si>
  <si>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</si>
  <si>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</si>
  <si>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</si>
  <si>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</si>
  <si>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</si>
  <si>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</si>
  <si>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</si>
  <si>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</si>
  <si>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</si>
  <si>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</si>
  <si>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</si>
  <si>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</si>
  <si>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</si>
  <si>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</si>
  <si>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</si>
  <si>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</si>
  <si>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</si>
  <si>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</si>
  <si>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</si>
  <si>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</si>
  <si>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</si>
  <si>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</si>
  <si>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</si>
  <si>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</si>
  <si>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</si>
  <si>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</si>
  <si>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</si>
  <si>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</si>
  <si>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</si>
  <si>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</si>
  <si>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</si>
  <si>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</si>
  <si>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</si>
  <si>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</si>
  <si>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</si>
  <si>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</si>
  <si>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</si>
  <si>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</si>
  <si>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</si>
  <si>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</si>
  <si>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</si>
  <si>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</si>
  <si>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</si>
  <si>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</si>
  <si>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</si>
  <si>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</si>
  <si>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</si>
  <si>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</si>
  <si>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</si>
  <si>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</si>
  <si>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</si>
  <si>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</si>
  <si>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</si>
  <si>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</si>
  <si>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</si>
  <si>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</si>
  <si>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</si>
  <si>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</si>
  <si>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</si>
  <si>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</si>
  <si>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</si>
  <si>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</si>
  <si>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</si>
  <si>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</si>
  <si>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</si>
  <si>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</si>
  <si>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</si>
  <si>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</si>
  <si>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</si>
  <si>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</si>
  <si>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</si>
  <si>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</si>
  <si>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</si>
  <si>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</si>
  <si>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</si>
  <si>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</si>
  <si>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</si>
  <si>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</si>
  <si>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</si>
  <si>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</si>
  <si>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</si>
  <si>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</si>
  <si>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</si>
  <si>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</si>
  <si>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</si>
  <si>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</si>
  <si>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</si>
  <si>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</si>
  <si>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</si>
  <si>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</si>
  <si>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</si>
  <si>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</si>
  <si>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</si>
  <si>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</si>
  <si>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</si>
  <si>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</si>
  <si>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</si>
  <si>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</si>
  <si>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</si>
  <si>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</si>
  <si>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</si>
  <si>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</si>
  <si>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</si>
  <si>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</si>
  <si>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</si>
  <si>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</si>
  <si>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</si>
  <si>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</si>
  <si>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</si>
  <si>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</si>
  <si>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</si>
  <si>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</si>
  <si>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</si>
  <si>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</si>
  <si>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</si>
  <si>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</si>
  <si>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</si>
  <si>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</si>
  <si>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</si>
  <si>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</si>
  <si>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</si>
  <si>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</si>
  <si>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</si>
  <si>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</si>
  <si>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</si>
  <si>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</si>
  <si>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</si>
  <si>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</si>
  <si>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</si>
  <si>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</si>
  <si>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</si>
  <si>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</si>
  <si>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</si>
  <si>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</si>
  <si>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</si>
  <si>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</si>
  <si>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</si>
  <si>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</si>
  <si>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</si>
  <si>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</si>
  <si>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</si>
  <si>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</si>
  <si>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</si>
  <si>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</si>
  <si>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</si>
  <si>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</si>
  <si>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</si>
  <si>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</si>
  <si>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</si>
  <si>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</si>
  <si>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</si>
  <si>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</si>
  <si>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</si>
  <si>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</si>
  <si>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</si>
  <si>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</si>
  <si>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</si>
  <si>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</si>
  <si>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</si>
  <si>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</si>
  <si>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</si>
  <si>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</si>
  <si>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</si>
  <si>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</si>
  <si>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</si>
  <si>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</si>
  <si>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</si>
  <si>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</si>
  <si>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</si>
  <si>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</si>
  <si>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</si>
  <si>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</si>
  <si>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</si>
  <si>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</si>
  <si>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</si>
  <si>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</si>
  <si>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</si>
  <si>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</si>
  <si>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</si>
  <si>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</si>
  <si>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</si>
  <si>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</si>
  <si>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</si>
  <si>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</si>
  <si>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</si>
  <si>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</si>
  <si>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</si>
  <si>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</si>
  <si>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</si>
  <si>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</si>
  <si>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</si>
  <si>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</si>
  <si>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</si>
  <si>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</si>
  <si>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</si>
  <si>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</si>
  <si>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</si>
  <si>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</si>
  <si>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</si>
  <si>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</si>
  <si>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</si>
  <si>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</si>
  <si>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</si>
  <si>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</si>
  <si>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</si>
  <si>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</si>
  <si>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</si>
  <si>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</si>
  <si>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</si>
  <si>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</si>
  <si>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</si>
  <si>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</si>
  <si>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</si>
  <si>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</si>
  <si>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</si>
  <si>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</si>
  <si>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</si>
  <si>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</si>
  <si>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</si>
  <si>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</si>
  <si>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</si>
  <si>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</si>
  <si>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</si>
  <si>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</si>
  <si>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</si>
  <si>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</si>
  <si>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</si>
  <si>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</si>
  <si>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</si>
  <si>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</si>
  <si>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</si>
  <si>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</si>
  <si>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</si>
  <si>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</si>
  <si>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</si>
  <si>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</si>
  <si>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</si>
  <si>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</si>
  <si>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</si>
  <si>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</si>
  <si>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</si>
  <si>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</si>
  <si>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</si>
  <si>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</si>
  <si>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</si>
  <si>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</si>
  <si>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</si>
  <si>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</si>
  <si>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</si>
  <si>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</si>
  <si>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</si>
  <si>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</si>
  <si>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</si>
  <si>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</si>
  <si>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</si>
  <si>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</si>
  <si>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</si>
  <si>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</si>
  <si>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</si>
  <si>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</si>
  <si>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</si>
  <si>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</si>
  <si>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</si>
  <si>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</si>
  <si>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</si>
  <si>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</si>
  <si>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</si>
  <si>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</si>
  <si>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</si>
  <si>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</si>
  <si>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</si>
  <si>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</si>
  <si>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</si>
  <si>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</si>
  <si>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</si>
  <si>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</si>
  <si>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</si>
  <si>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</si>
  <si>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</si>
  <si>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</si>
  <si>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</si>
  <si>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</si>
  <si>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</si>
  <si>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</si>
  <si>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</si>
  <si>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</si>
  <si>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</si>
  <si>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</si>
  <si>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</si>
  <si>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</si>
  <si>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</si>
  <si>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</si>
  <si>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</si>
  <si>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</si>
  <si>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</si>
  <si>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</si>
  <si>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</si>
  <si>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</si>
  <si>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</si>
  <si>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</si>
  <si>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</si>
  <si>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</si>
  <si>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</si>
  <si>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</si>
  <si>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</si>
  <si>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</si>
  <si>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</si>
  <si>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</si>
  <si>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</si>
  <si>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</si>
  <si>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</si>
  <si>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</si>
  <si>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</si>
  <si>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</si>
  <si>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</si>
  <si>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</si>
  <si>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</si>
  <si>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</si>
  <si>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</si>
  <si>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</si>
  <si>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</si>
  <si>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</si>
  <si>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</si>
  <si>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</si>
  <si>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</si>
  <si>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</si>
  <si>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</si>
  <si>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</si>
  <si>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</si>
  <si>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</si>
  <si>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</si>
  <si>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</si>
  <si>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</si>
  <si>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</si>
  <si>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</si>
  <si>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</si>
  <si>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</si>
  <si>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</si>
  <si>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</si>
  <si>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</si>
  <si>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</si>
  <si>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</si>
  <si>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</si>
  <si>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</si>
  <si>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</si>
  <si>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</si>
  <si>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</si>
  <si>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</si>
  <si>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</si>
  <si>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</si>
  <si>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</si>
  <si>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</si>
  <si>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</si>
  <si>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</si>
  <si>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</si>
  <si>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</si>
  <si>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</si>
  <si>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</si>
  <si>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</si>
  <si>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</si>
  <si>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</si>
  <si>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</si>
  <si>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</si>
  <si>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</si>
  <si>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</si>
  <si>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</si>
  <si>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</si>
  <si>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</si>
  <si>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</si>
  <si>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</si>
  <si>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</si>
  <si>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</si>
  <si>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</si>
  <si>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</si>
  <si>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</si>
  <si>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</si>
  <si>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</si>
  <si>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</si>
  <si>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</si>
  <si>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</si>
  <si>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</si>
  <si>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</si>
  <si>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</si>
  <si>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</si>
  <si>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</si>
  <si>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</si>
  <si>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</si>
  <si>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</si>
  <si>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</si>
  <si>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</si>
  <si>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</si>
  <si>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</si>
  <si>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</si>
  <si>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</si>
  <si>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</si>
  <si>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</si>
  <si>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</si>
  <si>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</si>
  <si>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</si>
  <si>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</si>
  <si>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</si>
  <si>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</si>
  <si>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</si>
  <si>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</si>
  <si>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</si>
  <si>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</si>
  <si>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</si>
  <si>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</si>
  <si>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</si>
  <si>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</si>
  <si>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</si>
  <si>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</si>
  <si>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</si>
  <si>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</si>
  <si>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</si>
  <si>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</si>
  <si>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</si>
  <si>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</si>
  <si>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</si>
  <si>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</si>
  <si>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</si>
  <si>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</si>
  <si>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</si>
  <si>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</si>
  <si>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</si>
  <si>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</si>
  <si>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</si>
  <si>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</si>
  <si>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</si>
  <si>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</si>
  <si>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</si>
  <si>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</si>
  <si>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</si>
  <si>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</si>
  <si>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</si>
  <si>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</si>
  <si>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</si>
  <si>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</si>
  <si>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</si>
  <si>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</si>
  <si>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</si>
  <si>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</si>
  <si>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</si>
  <si>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</si>
  <si>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</si>
  <si>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</si>
  <si>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</si>
  <si>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</si>
  <si>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</si>
  <si>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</si>
  <si>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</si>
  <si>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</si>
  <si>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</si>
  <si>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</si>
  <si>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</si>
  <si>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</si>
  <si>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</si>
  <si>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</si>
  <si>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</si>
  <si>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</si>
  <si>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</si>
  <si>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</si>
  <si>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</si>
  <si>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</si>
  <si>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</si>
  <si>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</si>
  <si>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</si>
  <si>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</si>
  <si>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</si>
  <si>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</si>
  <si>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</si>
  <si>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</si>
  <si>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</si>
  <si>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</si>
  <si>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</si>
  <si>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</si>
  <si>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</si>
  <si>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</si>
  <si>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</si>
  <si>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</si>
  <si>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</si>
  <si>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</si>
  <si>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</si>
  <si>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</si>
  <si>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</si>
  <si>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</si>
  <si>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</si>
  <si>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</si>
  <si>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</si>
  <si>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</si>
  <si>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</si>
  <si>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</si>
  <si>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</si>
  <si>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</si>
  <si>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</si>
  <si>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</si>
  <si>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</si>
  <si>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</si>
  <si>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</si>
  <si>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</si>
  <si>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</si>
  <si>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</si>
  <si>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</si>
  <si>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</si>
  <si>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</si>
  <si>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</si>
  <si>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</si>
  <si>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</si>
  <si>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</si>
  <si>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</si>
  <si>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</si>
  <si>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</si>
  <si>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</si>
  <si>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</si>
  <si>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</si>
  <si>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</si>
  <si>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</si>
  <si>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</si>
  <si>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</si>
  <si>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</si>
  <si>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</si>
  <si>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</si>
  <si>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</si>
  <si>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</si>
  <si>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</si>
  <si>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</si>
  <si>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</si>
  <si>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</si>
  <si>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</si>
  <si>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</si>
  <si>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</si>
  <si>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</si>
  <si>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</si>
  <si>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</si>
  <si>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</si>
  <si>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</si>
  <si>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</si>
  <si>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</si>
  <si>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</si>
  <si>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</si>
  <si>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</si>
  <si>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</si>
  <si>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</si>
  <si>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</si>
  <si>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</si>
  <si>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</si>
  <si>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</si>
  <si>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</si>
  <si>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</si>
  <si>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</si>
  <si>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</si>
  <si>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</si>
  <si>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</si>
  <si>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</si>
  <si>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</si>
  <si>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</si>
  <si>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</si>
  <si>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</si>
  <si>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</si>
  <si>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</si>
  <si>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</si>
  <si>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</si>
  <si>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</si>
  <si>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</si>
  <si>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</si>
  <si>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</si>
  <si>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</si>
  <si>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</si>
  <si>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</si>
  <si>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</si>
  <si>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</si>
  <si>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</si>
  <si>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</si>
  <si>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</si>
  <si>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</si>
  <si>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</si>
  <si>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</si>
  <si>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</si>
  <si>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</si>
  <si>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</si>
  <si>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</si>
  <si>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</si>
  <si>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</si>
  <si>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</si>
  <si>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</si>
  <si>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</si>
  <si>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</si>
  <si>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</si>
  <si>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</si>
  <si>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</si>
  <si>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</si>
  <si>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</si>
  <si>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</si>
  <si>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</si>
  <si>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</si>
  <si>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</si>
  <si>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</si>
  <si>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</si>
  <si>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</si>
  <si>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</si>
  <si>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</si>
  <si>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</si>
  <si>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</si>
  <si>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</si>
  <si>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</si>
  <si>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</si>
  <si>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</si>
  <si>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</si>
  <si>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</si>
  <si>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</si>
  <si>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</si>
  <si>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</si>
  <si>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</si>
  <si>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</si>
  <si>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</si>
  <si>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</si>
  <si>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</si>
  <si>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</si>
  <si>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</si>
  <si>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</si>
  <si>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</si>
  <si>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</si>
  <si>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</si>
  <si>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</si>
  <si>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</si>
  <si>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</si>
  <si>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</si>
  <si>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</si>
  <si>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</si>
  <si>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</si>
  <si>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</si>
  <si>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</si>
  <si>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</si>
  <si>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</si>
  <si>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</si>
  <si>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</si>
  <si>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</si>
  <si>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</si>
  <si>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</si>
  <si>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</si>
  <si>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</si>
  <si>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</si>
  <si>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</si>
  <si>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</si>
  <si>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</si>
  <si>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</si>
  <si>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</si>
  <si>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</si>
  <si>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</si>
  <si>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</si>
  <si>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</si>
  <si>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</si>
  <si>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</si>
  <si>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</si>
  <si>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</si>
  <si>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</si>
  <si>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</si>
  <si>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</si>
  <si>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</si>
  <si>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</si>
  <si>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</si>
  <si>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</si>
  <si>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</si>
  <si>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</si>
  <si>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</si>
  <si>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</si>
  <si>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</si>
  <si>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</si>
  <si>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</si>
  <si>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</si>
  <si>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</si>
  <si>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</si>
  <si>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</si>
  <si>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</si>
  <si>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</si>
  <si>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</si>
  <si>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</si>
  <si>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</si>
  <si>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</si>
  <si>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</si>
  <si>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</si>
  <si>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</si>
  <si>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</si>
  <si>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</si>
  <si>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</si>
  <si>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</si>
  <si>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</si>
  <si>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</si>
  <si>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</si>
  <si>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</si>
  <si>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</si>
  <si>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</si>
  <si>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</si>
  <si>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</si>
  <si>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</si>
  <si>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</si>
  <si>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</si>
  <si>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</si>
  <si>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</si>
  <si>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</si>
  <si>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</si>
  <si>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</si>
  <si>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</si>
  <si>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</si>
  <si>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</si>
  <si>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</si>
  <si>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</si>
  <si>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</si>
  <si>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</si>
  <si>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</si>
  <si>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</si>
  <si>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</si>
  <si>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</si>
  <si>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</si>
  <si>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</si>
  <si>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</si>
  <si>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</si>
  <si>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</si>
  <si>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</si>
  <si>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</si>
  <si>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</si>
  <si>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</si>
  <si>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</si>
  <si>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</si>
  <si>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</si>
  <si>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</si>
  <si>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</si>
  <si>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</si>
  <si>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</si>
  <si>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</si>
  <si>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</si>
  <si>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</si>
  <si>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</si>
  <si>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</si>
  <si>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</si>
  <si>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</si>
  <si>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</si>
  <si>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</si>
  <si>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</si>
  <si>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</si>
  <si>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</si>
  <si>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</si>
  <si>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</si>
  <si>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</si>
  <si>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</si>
  <si>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</si>
  <si>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</si>
  <si>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</si>
  <si>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</si>
  <si>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</si>
  <si>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</si>
  <si>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</si>
  <si>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</si>
  <si>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</si>
  <si>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</si>
  <si>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</si>
  <si>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</si>
  <si>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</si>
  <si>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</si>
  <si>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</si>
  <si>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</si>
  <si>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</si>
  <si>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</si>
  <si>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</si>
  <si>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</si>
  <si>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</si>
  <si>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</si>
  <si>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</si>
  <si>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</si>
  <si>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</si>
  <si>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</si>
  <si>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</si>
  <si>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</si>
  <si>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</si>
  <si>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</si>
  <si>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</si>
  <si>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</si>
  <si>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</si>
  <si>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</si>
  <si>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</si>
  <si>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</si>
  <si>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</si>
  <si>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</si>
  <si>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</si>
  <si>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</si>
  <si>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</si>
  <si>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</si>
  <si>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</si>
  <si>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</si>
  <si>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</si>
  <si>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</si>
  <si>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</si>
  <si>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</si>
  <si>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</si>
  <si>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</si>
  <si>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</si>
  <si>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</si>
  <si>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</si>
  <si>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</si>
  <si>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</si>
  <si>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</si>
  <si>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</si>
  <si>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</si>
  <si>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</si>
  <si>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</si>
  <si>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</si>
  <si>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</si>
  <si>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</si>
  <si>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</si>
  <si>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</si>
  <si>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</si>
  <si>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</si>
  <si>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</si>
  <si>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</si>
  <si>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</si>
  <si>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</si>
  <si>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</si>
  <si>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</si>
  <si>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</si>
  <si>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</si>
  <si>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</si>
  <si>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</si>
  <si>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</si>
  <si>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</si>
  <si>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</si>
  <si>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</si>
  <si>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</si>
  <si>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</si>
  <si>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</si>
  <si>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</si>
  <si>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</si>
  <si>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</si>
  <si>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</si>
  <si>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</si>
  <si>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</si>
  <si>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</si>
  <si>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</si>
  <si>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</si>
  <si>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</si>
  <si>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</si>
  <si>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</si>
  <si>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</si>
  <si>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</si>
  <si>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</si>
  <si>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</si>
  <si>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</si>
  <si>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</si>
  <si>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</si>
  <si>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</si>
  <si>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</si>
  <si>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</si>
  <si>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</si>
  <si>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</si>
  <si>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</si>
  <si>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</si>
  <si>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</si>
  <si>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</si>
  <si>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</si>
  <si>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</si>
  <si>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</si>
  <si>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</si>
  <si>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</si>
  <si>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</si>
  <si>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</si>
  <si>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</si>
  <si>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</si>
  <si>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</si>
  <si>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</si>
  <si>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</si>
  <si>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</si>
  <si>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</si>
  <si>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</si>
  <si>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</si>
  <si>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</si>
  <si>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</si>
  <si>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</si>
  <si>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</si>
  <si>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</si>
  <si>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</si>
  <si>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</si>
  <si>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</si>
  <si>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</si>
  <si>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</si>
  <si>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</si>
  <si>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</si>
  <si>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</si>
  <si>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</si>
  <si>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</si>
  <si>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</si>
  <si>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</si>
  <si>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</si>
  <si>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</si>
  <si>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</si>
  <si>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</si>
  <si>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</si>
  <si>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</si>
  <si>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</si>
  <si>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</si>
  <si>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</si>
  <si>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</si>
  <si>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</si>
  <si>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</si>
  <si>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</si>
  <si>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</si>
  <si>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</si>
  <si>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</si>
  <si>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</si>
  <si>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</si>
  <si>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</si>
  <si>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</si>
  <si>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</si>
  <si>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</si>
  <si>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</si>
  <si>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</si>
  <si>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</si>
  <si>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</si>
  <si>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</si>
  <si>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</si>
  <si>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</si>
  <si>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</si>
  <si>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</si>
  <si>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</si>
  <si>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</si>
  <si>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</si>
  <si>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</si>
  <si>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</si>
  <si>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</si>
  <si>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</si>
  <si>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</si>
  <si>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</si>
  <si>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</si>
  <si>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</si>
  <si>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</si>
  <si>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</si>
  <si>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</si>
  <si>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</si>
  <si>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</si>
  <si>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</si>
  <si>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</si>
  <si>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</si>
  <si>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</si>
  <si>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</si>
  <si>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</si>
  <si>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</si>
  <si>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</si>
  <si>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</si>
  <si>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</si>
  <si>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</si>
  <si>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</si>
  <si>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</si>
  <si>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</si>
  <si>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</si>
  <si>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</si>
  <si>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</si>
  <si>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</si>
  <si>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</si>
  <si>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</si>
  <si>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</si>
  <si>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</si>
  <si>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</si>
  <si>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</si>
  <si>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</si>
  <si>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</si>
  <si>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</si>
  <si>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</si>
  <si>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</si>
  <si>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</si>
  <si>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</si>
  <si>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</si>
  <si>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</si>
  <si>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</si>
  <si>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</si>
  <si>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</si>
  <si>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</si>
  <si>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</si>
  <si>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</si>
  <si>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</si>
  <si>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</si>
  <si>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</si>
  <si>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</si>
  <si>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</si>
  <si>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</si>
  <si>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</si>
  <si>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</si>
  <si>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</si>
  <si>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</si>
  <si>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</si>
  <si>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</si>
  <si>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</si>
  <si>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</si>
  <si>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</si>
  <si>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</si>
  <si>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</si>
  <si>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</si>
  <si>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</si>
  <si>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</si>
  <si>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</si>
  <si>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</si>
  <si>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</si>
  <si>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</si>
  <si>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</si>
  <si>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</si>
  <si>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</si>
  <si>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</si>
  <si>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</si>
  <si>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</si>
  <si>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</si>
  <si>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</si>
  <si>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</si>
  <si>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</si>
  <si>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</si>
  <si>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</si>
  <si>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</si>
  <si>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</si>
  <si>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</si>
  <si>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</si>
  <si>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</si>
  <si>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</si>
  <si>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</si>
  <si>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</si>
  <si>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</si>
  <si>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</si>
  <si>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</si>
  <si>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</si>
  <si>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</si>
  <si>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</si>
  <si>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</si>
  <si>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</si>
  <si>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</si>
  <si>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</si>
  <si>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</si>
  <si>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</si>
  <si>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</si>
  <si>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</si>
  <si>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</si>
  <si>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</si>
  <si>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</si>
  <si>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</si>
  <si>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</si>
  <si>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</si>
  <si>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</si>
  <si>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</si>
  <si>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</si>
  <si>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</si>
  <si>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</si>
  <si>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</si>
  <si>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</si>
  <si>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</si>
  <si>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</si>
  <si>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</si>
  <si>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</si>
  <si>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</si>
  <si>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</si>
  <si>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</si>
  <si>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</si>
  <si>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</si>
  <si>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</si>
  <si>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</si>
  <si>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</si>
  <si>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</si>
  <si>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</si>
  <si>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</si>
  <si>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</si>
  <si>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</si>
  <si>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</si>
  <si>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</si>
  <si>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</si>
  <si>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</si>
  <si>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</si>
  <si>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</si>
  <si>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</si>
  <si>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</si>
  <si>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</si>
  <si>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</si>
  <si>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</si>
  <si>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</si>
  <si>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</si>
  <si>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</si>
  <si>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</si>
  <si>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</si>
  <si>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</si>
  <si>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</si>
  <si>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</si>
  <si>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</si>
  <si>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</si>
  <si>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</si>
  <si>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</si>
  <si>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</si>
  <si>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</si>
  <si>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</si>
  <si>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</si>
  <si>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</si>
  <si>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</si>
  <si>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</si>
  <si>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</si>
  <si>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</si>
  <si>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</si>
  <si>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</si>
  <si>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</si>
  <si>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</si>
  <si>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</si>
  <si>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</si>
  <si>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</si>
  <si>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</si>
  <si>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</si>
  <si>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</si>
  <si>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</si>
  <si>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</si>
  <si>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</si>
  <si>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</si>
  <si>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</si>
  <si>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</si>
  <si>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</si>
  <si>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</si>
  <si>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</si>
  <si>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</si>
  <si>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</si>
  <si>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</si>
  <si>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</si>
  <si>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</si>
  <si>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</si>
  <si>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</si>
  <si>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</si>
  <si>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</si>
  <si>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</si>
  <si>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</si>
  <si>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</si>
  <si>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</si>
  <si>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</si>
  <si>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</si>
  <si>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</si>
  <si>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</si>
  <si>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</si>
  <si>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</si>
  <si>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</si>
  <si>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</si>
  <si>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</si>
  <si>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</si>
  <si>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</si>
  <si>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</si>
  <si>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</si>
  <si>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</si>
  <si>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</si>
  <si>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</si>
  <si>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</si>
  <si>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</si>
  <si>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</si>
  <si>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</si>
  <si>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</si>
  <si>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</si>
  <si>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</si>
  <si>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</si>
  <si>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</si>
  <si>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</si>
  <si>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</si>
  <si>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</si>
  <si>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</si>
  <si>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</si>
  <si>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</si>
  <si>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</si>
  <si>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</si>
  <si>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</si>
  <si>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</si>
  <si>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</si>
  <si>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</si>
  <si>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</si>
  <si>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</si>
  <si>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</si>
  <si>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</si>
  <si>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</si>
  <si>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</si>
  <si>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</si>
  <si>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</si>
  <si>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</si>
  <si>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</si>
  <si>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</si>
  <si>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</si>
  <si>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</si>
  <si>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</si>
  <si>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</si>
  <si>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</si>
  <si>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</si>
  <si>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</si>
  <si>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</si>
  <si>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</si>
  <si>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</si>
  <si>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</si>
  <si>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</si>
  <si>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</si>
  <si>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</si>
  <si>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</si>
  <si>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</si>
  <si>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</si>
  <si>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</si>
  <si>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</si>
  <si>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</si>
  <si>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</si>
  <si>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</si>
  <si>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</si>
  <si>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</si>
  <si>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</si>
  <si>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</si>
  <si>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</si>
  <si>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</si>
  <si>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</si>
  <si>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</si>
  <si>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</si>
  <si>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</si>
  <si>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</si>
  <si>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</si>
  <si>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</si>
  <si>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</si>
  <si>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</si>
  <si>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</si>
  <si>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</si>
  <si>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</si>
  <si>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</si>
  <si>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</si>
  <si>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</si>
  <si>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</si>
  <si>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</si>
  <si>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</si>
  <si>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</si>
  <si>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</si>
  <si>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</si>
  <si>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</si>
  <si>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</si>
  <si>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</si>
  <si>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</si>
  <si>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</si>
  <si>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</si>
  <si>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</si>
  <si>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</si>
  <si>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</si>
  <si>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</si>
  <si>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</si>
  <si>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</si>
  <si>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</si>
  <si>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</si>
  <si>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</si>
  <si>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</si>
  <si>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</si>
  <si>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</si>
  <si>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</si>
  <si>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</si>
  <si>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</si>
  <si>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</si>
  <si>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</si>
  <si>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</si>
  <si>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</si>
  <si>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</si>
  <si>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</si>
  <si>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</si>
  <si>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</si>
  <si>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</si>
  <si>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</si>
  <si>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</si>
  <si>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</si>
  <si>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</si>
  <si>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</si>
  <si>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</si>
  <si>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</si>
  <si>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</si>
  <si>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</si>
  <si>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</si>
  <si>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</si>
  <si>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</si>
  <si>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</si>
  <si>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</si>
  <si>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</si>
  <si>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</si>
  <si>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</si>
  <si>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</si>
  <si>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</si>
  <si>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</si>
  <si>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</si>
  <si>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</si>
  <si>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</si>
  <si>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</si>
  <si>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</si>
  <si>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</si>
  <si>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</si>
  <si>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</si>
  <si>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</si>
  <si>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</si>
  <si>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</si>
  <si>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</si>
  <si>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</si>
  <si>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</si>
  <si>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</si>
  <si>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</si>
  <si>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</si>
  <si>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</si>
  <si>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</si>
  <si>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</si>
  <si>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</si>
  <si>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</si>
  <si>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</si>
  <si>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</si>
  <si>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</si>
  <si>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</si>
  <si>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</si>
  <si>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</si>
  <si>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</si>
  <si>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</si>
  <si>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</si>
  <si>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</si>
  <si>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</si>
  <si>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</si>
  <si>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</si>
  <si>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</si>
  <si>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</si>
  <si>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</si>
  <si>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</si>
  <si>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</si>
  <si>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</si>
  <si>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</si>
  <si>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</si>
  <si>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</si>
  <si>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</si>
  <si>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</si>
  <si>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</si>
  <si>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</si>
  <si>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</si>
  <si>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</si>
  <si>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</si>
  <si>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</si>
  <si>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</si>
  <si>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</si>
  <si>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</si>
  <si>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</si>
  <si>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</si>
  <si>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</si>
  <si>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</si>
  <si>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</si>
  <si>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</si>
  <si>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</si>
  <si>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</si>
  <si>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</si>
  <si>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</si>
  <si>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</si>
  <si>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</si>
  <si>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</si>
  <si>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</si>
  <si>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</si>
  <si>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</si>
  <si>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</si>
  <si>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</si>
  <si>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</si>
  <si>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</si>
  <si>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</si>
  <si>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</si>
  <si>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</si>
  <si>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</si>
  <si>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</si>
  <si>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</si>
  <si>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</si>
  <si>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</si>
  <si>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</si>
  <si>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</si>
  <si>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</si>
  <si>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</si>
  <si>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</si>
  <si>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</si>
  <si>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</si>
  <si>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</si>
  <si>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</si>
  <si>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</si>
  <si>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</si>
  <si>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</si>
  <si>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</si>
  <si>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</si>
  <si>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</si>
  <si>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</si>
  <si>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</si>
  <si>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</si>
  <si>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</si>
  <si>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</si>
  <si>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</si>
  <si>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</si>
  <si>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</si>
  <si>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</si>
  <si>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</si>
  <si>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</si>
  <si>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</si>
  <si>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</si>
  <si>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</si>
  <si>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</si>
  <si>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</si>
  <si>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</si>
  <si>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</si>
  <si>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</si>
  <si>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</si>
  <si>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</si>
  <si>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</si>
  <si>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</si>
  <si>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</si>
  <si>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</si>
  <si>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</si>
  <si>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</si>
  <si>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</si>
  <si>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</si>
  <si>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</si>
  <si>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</si>
  <si>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</si>
  <si>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</si>
  <si>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</si>
  <si>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</si>
  <si>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</si>
  <si>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</si>
  <si>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</si>
  <si>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</si>
  <si>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</si>
  <si>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</si>
  <si>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</si>
  <si>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</si>
  <si>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</si>
  <si>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</si>
  <si>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</si>
  <si>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</si>
  <si>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</si>
  <si>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</si>
  <si>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</si>
  <si>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</si>
  <si>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</si>
  <si>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</si>
  <si>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</si>
  <si>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</si>
  <si>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</si>
  <si>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</si>
  <si>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</si>
  <si>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</si>
  <si>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</si>
  <si>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</si>
  <si>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</si>
  <si>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</si>
  <si>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</si>
  <si>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</si>
  <si>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</si>
  <si>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</si>
  <si>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</si>
  <si>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</si>
  <si>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</si>
  <si>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</si>
  <si>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</si>
  <si>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</si>
  <si>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</si>
  <si>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</si>
  <si>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</si>
  <si>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</si>
  <si>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</si>
  <si>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</si>
  <si>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</si>
  <si>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</si>
  <si>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</si>
  <si>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</si>
  <si>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</si>
  <si>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</si>
  <si>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</si>
  <si>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</si>
  <si>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</si>
  <si>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</si>
  <si>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</si>
  <si>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</si>
  <si>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</si>
  <si>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</si>
  <si>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</si>
  <si>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</si>
  <si>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</si>
  <si>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</si>
  <si>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</si>
  <si>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</si>
  <si>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</si>
  <si>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</si>
  <si>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</si>
  <si>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</si>
  <si>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</si>
  <si>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</si>
  <si>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</si>
  <si>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</si>
  <si>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</si>
  <si>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</si>
  <si>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</si>
  <si>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</si>
  <si>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</si>
  <si>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</si>
  <si>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</si>
  <si>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</si>
  <si>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</si>
  <si>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</si>
  <si>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</si>
  <si>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</si>
  <si>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</si>
  <si>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</si>
  <si>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</si>
  <si>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</si>
  <si>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</si>
  <si>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</si>
  <si>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</si>
  <si>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</si>
  <si>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</si>
  <si>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</si>
  <si>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</si>
  <si>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</si>
  <si>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</si>
  <si>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</si>
  <si>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</si>
  <si>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</si>
  <si>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</si>
  <si>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</si>
  <si>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</si>
  <si>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</si>
  <si>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</si>
  <si>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</si>
  <si>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</si>
  <si>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</si>
  <si>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</si>
  <si>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</si>
  <si>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</si>
  <si>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</si>
  <si>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</si>
  <si>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</si>
  <si>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</si>
  <si>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</si>
  <si>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</si>
  <si>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</si>
  <si>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</si>
  <si>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</si>
  <si>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</si>
  <si>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</si>
  <si>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</si>
  <si>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</si>
  <si>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</si>
  <si>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</si>
  <si>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</si>
  <si>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</si>
  <si>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</si>
  <si>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</si>
  <si>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</si>
  <si>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</si>
  <si>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</si>
  <si>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</si>
  <si>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</si>
  <si>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</si>
  <si>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</si>
  <si>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</si>
  <si>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</si>
  <si>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</si>
  <si>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</si>
  <si>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</si>
  <si>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</si>
  <si>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</si>
  <si>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</si>
  <si>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</si>
  <si>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</si>
  <si>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</si>
  <si>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</si>
  <si>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</si>
  <si>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</si>
  <si>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</si>
  <si>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</si>
  <si>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</si>
  <si>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</si>
  <si>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</si>
  <si>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</si>
  <si>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</si>
  <si>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</si>
  <si>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</si>
  <si>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</si>
  <si>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</si>
  <si>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</si>
  <si>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</si>
  <si>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</si>
  <si>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</si>
  <si>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</si>
  <si>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</si>
  <si>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</si>
  <si>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</si>
  <si>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</si>
  <si>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</si>
  <si>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</si>
  <si>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</si>
  <si>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</si>
  <si>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</si>
  <si>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</si>
  <si>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</si>
  <si>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</si>
  <si>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</si>
  <si>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</si>
  <si>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</si>
  <si>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</si>
  <si>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</si>
  <si>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</si>
  <si>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</si>
  <si>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</si>
  <si>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</si>
  <si>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</si>
  <si>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</si>
  <si>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</si>
  <si>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</si>
  <si>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</si>
  <si>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</si>
  <si>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</si>
  <si>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</si>
  <si>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</si>
  <si>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</si>
  <si>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</si>
  <si>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</si>
  <si>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</si>
  <si>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</si>
  <si>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</si>
  <si>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</si>
  <si>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</si>
  <si>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</si>
  <si>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</si>
  <si>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</si>
  <si>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</si>
  <si>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</si>
  <si>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</si>
  <si>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</si>
  <si>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</si>
  <si>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</si>
  <si>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</si>
  <si>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</si>
  <si>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</si>
  <si>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</si>
  <si>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</si>
  <si>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</si>
  <si>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</si>
  <si>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</si>
  <si>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</si>
  <si>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</si>
  <si>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</si>
  <si>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</si>
  <si>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</si>
  <si>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</si>
  <si>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</si>
  <si>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</si>
  <si>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</si>
  <si>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</si>
  <si>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</si>
  <si>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</si>
  <si>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</si>
  <si>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</si>
  <si>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</si>
  <si>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</si>
  <si>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</si>
  <si>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</si>
  <si>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</si>
  <si>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</si>
  <si>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</si>
  <si>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</si>
  <si>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</si>
  <si>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</si>
  <si>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</si>
  <si>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</si>
  <si>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</si>
  <si>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</si>
  <si>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</si>
  <si>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</si>
  <si>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</si>
  <si>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</si>
  <si>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</si>
  <si>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</si>
  <si>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</si>
  <si>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</si>
  <si>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</si>
  <si>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</si>
  <si>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</si>
  <si>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</si>
  <si>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</si>
  <si>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</si>
  <si>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</si>
  <si>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</si>
  <si>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</si>
  <si>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</si>
  <si>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</si>
  <si>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</si>
  <si>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</si>
  <si>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</si>
  <si>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</si>
  <si>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</si>
  <si>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</si>
  <si>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</si>
  <si>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</si>
  <si>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</si>
  <si>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</si>
  <si>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</si>
  <si>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</si>
  <si>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</si>
  <si>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</si>
  <si>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</si>
  <si>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</si>
  <si>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</si>
  <si>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</si>
  <si>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</si>
  <si>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</si>
  <si>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</si>
  <si>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</si>
  <si>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</si>
  <si>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</si>
  <si>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</si>
  <si>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</si>
  <si>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</si>
  <si>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</si>
  <si>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</si>
  <si>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</si>
  <si>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</si>
  <si>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</si>
  <si>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</si>
  <si>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</si>
  <si>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</si>
  <si>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</si>
  <si>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</si>
  <si>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</si>
  <si>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</si>
  <si>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</si>
  <si>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</si>
  <si>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</si>
  <si>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</si>
  <si>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</si>
  <si>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</si>
  <si>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</si>
  <si>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</si>
  <si>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</si>
  <si>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</si>
  <si>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</si>
  <si>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</si>
  <si>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</si>
  <si>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</si>
  <si>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</si>
  <si>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</si>
  <si>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</si>
  <si>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</si>
  <si>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</si>
  <si>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</si>
  <si>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</si>
  <si>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</si>
  <si>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</si>
  <si>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</si>
  <si>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</si>
  <si>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</si>
  <si>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</si>
  <si>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</si>
  <si>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</si>
  <si>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</si>
  <si>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</si>
  <si>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</si>
  <si>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</si>
  <si>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</si>
  <si>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</si>
  <si>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</si>
  <si>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</si>
  <si>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</si>
  <si>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</si>
  <si>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</si>
  <si>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</si>
  <si>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</si>
  <si>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</si>
  <si>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</si>
  <si>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</si>
  <si>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</si>
  <si>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</si>
  <si>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</si>
  <si>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</si>
  <si>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</si>
  <si>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</si>
  <si>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</si>
  <si>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</si>
  <si>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</si>
  <si>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</si>
  <si>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</si>
  <si>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</si>
  <si>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</si>
  <si>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</si>
  <si>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</si>
  <si>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</si>
  <si>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</si>
  <si>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</si>
  <si>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</si>
  <si>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</si>
  <si>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</si>
  <si>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</si>
  <si>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</si>
  <si>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</si>
  <si>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</si>
  <si>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</si>
  <si>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</si>
  <si>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</si>
  <si>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</si>
  <si>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</si>
  <si>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</si>
  <si>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</si>
  <si>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</si>
  <si>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</si>
  <si>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</si>
  <si>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</si>
  <si>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</si>
  <si>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</si>
  <si>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</si>
  <si>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</si>
  <si>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</si>
  <si>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</si>
  <si>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</si>
  <si>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</si>
  <si>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</si>
  <si>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</si>
  <si>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</si>
  <si>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</si>
  <si>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</si>
  <si>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</si>
  <si>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</si>
  <si>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</si>
  <si>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</si>
  <si>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</si>
  <si>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</si>
  <si>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</si>
  <si>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</si>
  <si>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</si>
  <si>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</si>
  <si>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</si>
  <si>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</si>
  <si>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</si>
  <si>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</si>
  <si>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</si>
  <si>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</si>
  <si>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</si>
  <si>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</si>
  <si>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</si>
  <si>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</si>
  <si>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</si>
  <si>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</si>
  <si>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</si>
  <si>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</si>
  <si>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</si>
  <si>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</si>
  <si>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</si>
  <si>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</si>
  <si>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</si>
  <si>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</si>
  <si>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</si>
  <si>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</si>
  <si>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</si>
  <si>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</si>
  <si>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</si>
  <si>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</si>
  <si>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</si>
  <si>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</si>
  <si>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</si>
  <si>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</si>
  <si>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</si>
  <si>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</si>
  <si>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</si>
  <si>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</si>
  <si>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</si>
  <si>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</si>
  <si>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</si>
  <si>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</si>
  <si>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</si>
  <si>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</si>
  <si>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</si>
  <si>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</si>
  <si>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</si>
  <si>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</si>
  <si>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</si>
  <si>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</si>
  <si>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</si>
  <si>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</si>
  <si>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</si>
  <si>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</si>
  <si>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</si>
  <si>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</si>
  <si>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</si>
  <si>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</si>
  <si>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</si>
  <si>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</si>
  <si>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</si>
  <si>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</si>
  <si>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</si>
  <si>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</si>
  <si>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</si>
  <si>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</si>
  <si>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</si>
  <si>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</si>
  <si>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</si>
  <si>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</si>
  <si>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</si>
  <si>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</si>
  <si>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</si>
  <si>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</si>
  <si>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</si>
  <si>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</si>
  <si>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</si>
  <si>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</si>
  <si>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</si>
  <si>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</si>
  <si>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</si>
  <si>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</si>
  <si>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</si>
  <si>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</si>
  <si>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</si>
  <si>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</si>
  <si>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</si>
  <si>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</si>
  <si>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</si>
  <si>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</si>
  <si>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</si>
  <si>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</si>
  <si>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</si>
  <si>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</si>
  <si>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</si>
  <si>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</si>
  <si>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</si>
  <si>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</si>
  <si>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</si>
  <si>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</si>
  <si>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</si>
  <si>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</si>
  <si>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</si>
  <si>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</si>
  <si>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</si>
  <si>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</si>
  <si>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</si>
  <si>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</si>
  <si>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</si>
  <si>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</si>
  <si>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</si>
  <si>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</si>
  <si>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</si>
  <si>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</si>
  <si>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</si>
  <si>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</si>
  <si>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</si>
  <si>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</si>
  <si>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</si>
  <si>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</si>
  <si>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</si>
  <si>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</si>
  <si>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</si>
  <si>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</si>
  <si>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</si>
  <si>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</si>
  <si>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</si>
  <si>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</si>
  <si>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</si>
  <si>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</si>
  <si>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</si>
  <si>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</si>
  <si>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</si>
  <si>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</si>
  <si>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</si>
  <si>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</si>
  <si>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</si>
  <si>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</si>
  <si>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</si>
  <si>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</si>
  <si>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</si>
  <si>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</si>
  <si>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</si>
  <si>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</si>
  <si>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</si>
  <si>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</si>
  <si>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</si>
  <si>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</si>
  <si>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</si>
  <si>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</si>
  <si>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</si>
  <si>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</si>
  <si>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</si>
  <si>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</si>
  <si>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</si>
  <si>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</si>
  <si>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</si>
  <si>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</si>
  <si>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</si>
  <si>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</si>
  <si>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</si>
  <si>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</si>
  <si>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</si>
  <si>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</si>
  <si>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</si>
  <si>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</si>
  <si>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</si>
  <si>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</si>
  <si>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</si>
  <si>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</si>
  <si>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</si>
  <si>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</si>
  <si>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</si>
  <si>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</si>
  <si>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</si>
  <si>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</si>
  <si>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</si>
  <si>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</si>
  <si>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</si>
  <si>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</si>
  <si>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</si>
  <si>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</si>
  <si>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</si>
  <si>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</si>
  <si>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</si>
  <si>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</si>
  <si>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</si>
  <si>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</si>
  <si>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</si>
  <si>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</si>
  <si>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</si>
  <si>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</si>
  <si>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</si>
  <si>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</si>
  <si>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</si>
  <si>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</si>
  <si>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</si>
  <si>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</si>
  <si>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</si>
  <si>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</si>
  <si>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</si>
  <si>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</si>
  <si>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</si>
  <si>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</si>
  <si>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</si>
  <si>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</si>
  <si>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</si>
  <si>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</si>
  <si>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</si>
  <si>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</si>
  <si>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</si>
  <si>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</si>
  <si>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</si>
  <si>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</si>
  <si>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</si>
  <si>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</si>
  <si>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</si>
  <si>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</si>
  <si>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</si>
  <si>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</si>
  <si>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</si>
  <si>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</si>
  <si>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</si>
  <si>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</si>
  <si>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</si>
  <si>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</si>
  <si>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</si>
  <si>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</si>
  <si>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</si>
  <si>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</si>
  <si>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</si>
  <si>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</si>
  <si>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</si>
  <si>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</si>
  <si>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</si>
  <si>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</si>
  <si>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</si>
  <si>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</si>
  <si>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</si>
  <si>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</si>
  <si>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</si>
  <si>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</si>
  <si>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</si>
  <si>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</si>
  <si>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</si>
  <si>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</si>
  <si>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</si>
  <si>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</si>
  <si>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</si>
  <si>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</si>
  <si>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</si>
  <si>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</si>
  <si>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</si>
  <si>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</si>
  <si>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</si>
  <si>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</si>
  <si>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</si>
  <si>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</si>
  <si>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</si>
  <si>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</si>
  <si>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</si>
  <si>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</si>
  <si>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</si>
  <si>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</si>
  <si>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</si>
  <si>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</si>
  <si>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</si>
  <si>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</si>
  <si>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</si>
  <si>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</si>
  <si>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</si>
  <si>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</si>
  <si>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</si>
  <si>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</si>
  <si>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</si>
  <si>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</si>
  <si>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</si>
  <si>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</si>
  <si>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</si>
  <si>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</si>
  <si>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</si>
  <si>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</si>
  <si>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</si>
  <si>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</si>
  <si>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</si>
  <si>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</si>
  <si>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</si>
  <si>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</si>
  <si>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</si>
  <si>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</si>
  <si>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</si>
  <si>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</si>
  <si>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</si>
  <si>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</si>
  <si>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</si>
  <si>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</si>
  <si>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</si>
  <si>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</si>
  <si>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</si>
  <si>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</si>
  <si>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</si>
  <si>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</si>
  <si>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</si>
  <si>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</si>
  <si>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</si>
  <si>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</si>
  <si>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</si>
  <si>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</si>
  <si>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</si>
  <si>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</si>
  <si>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</si>
  <si>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</si>
  <si>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</si>
  <si>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</si>
  <si>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</si>
  <si>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</si>
  <si>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</si>
  <si>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</si>
  <si>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</si>
  <si>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</si>
  <si>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</si>
  <si>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</si>
  <si>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</si>
  <si>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</si>
  <si>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</si>
  <si>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</si>
  <si>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</si>
  <si>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</si>
  <si>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</si>
  <si>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</si>
  <si>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</si>
  <si>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</si>
  <si>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</si>
  <si>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</si>
  <si>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</si>
  <si>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</si>
  <si>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</si>
  <si>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</si>
  <si>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</si>
  <si>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</si>
  <si>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</si>
  <si>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</si>
  <si>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</si>
  <si>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</si>
  <si>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</si>
  <si>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</si>
  <si>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</si>
  <si>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</si>
  <si>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</si>
  <si>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</si>
  <si>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</si>
  <si>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</si>
  <si>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</si>
  <si>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</si>
  <si>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</si>
  <si>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</si>
  <si>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</si>
  <si>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</si>
  <si>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</si>
  <si>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</si>
  <si>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</si>
  <si>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</si>
  <si>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</si>
  <si>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</si>
  <si>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</si>
  <si>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</si>
  <si>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</si>
  <si>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</si>
  <si>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</si>
  <si>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</si>
  <si>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</si>
  <si>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</si>
  <si>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</si>
  <si>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</si>
  <si>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</si>
  <si>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</si>
  <si>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</si>
  <si>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</si>
  <si>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</si>
  <si>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</si>
  <si>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</si>
  <si>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</si>
  <si>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</si>
  <si>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</si>
  <si>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</si>
  <si>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</si>
  <si>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</si>
  <si>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</si>
  <si>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</si>
  <si>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</si>
  <si>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</si>
  <si>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</si>
  <si>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</si>
  <si>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</si>
  <si>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</si>
  <si>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</si>
  <si>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</si>
  <si>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</si>
  <si>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</si>
  <si>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</si>
  <si>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</si>
  <si>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</si>
  <si>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</si>
  <si>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</si>
  <si>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</si>
  <si>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</si>
  <si>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</si>
  <si>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</si>
  <si>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</si>
  <si>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</si>
  <si>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</si>
  <si>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</si>
  <si>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</si>
  <si>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</si>
  <si>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</si>
  <si>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</si>
  <si>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</si>
  <si>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</si>
  <si>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</si>
  <si>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</si>
  <si>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</si>
  <si>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</si>
  <si>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</si>
  <si>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</si>
  <si>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</si>
  <si>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</si>
  <si>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</si>
  <si>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</si>
  <si>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</si>
  <si>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</si>
  <si>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</si>
  <si>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</si>
  <si>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</si>
  <si>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</si>
  <si>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</si>
  <si>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</si>
  <si>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</si>
  <si>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</si>
  <si>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</si>
  <si>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</si>
  <si>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</si>
  <si>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</si>
  <si>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</si>
  <si>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</si>
  <si>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</si>
  <si>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</si>
  <si>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</si>
  <si>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</si>
  <si>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</si>
  <si>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</si>
  <si>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</si>
  <si>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</si>
  <si>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</si>
  <si>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</si>
  <si>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</si>
  <si>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</si>
  <si>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</si>
  <si>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</si>
  <si>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</si>
  <si>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</si>
  <si>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</si>
  <si>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</si>
  <si>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</si>
  <si>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</si>
  <si>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</si>
  <si>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</si>
  <si>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</si>
  <si>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</si>
  <si>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</si>
  <si>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</si>
  <si>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</si>
  <si>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</si>
  <si>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</si>
  <si>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</si>
  <si>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</si>
  <si>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</si>
  <si>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</si>
  <si>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</si>
  <si>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</si>
  <si>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</si>
  <si>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</si>
  <si>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</si>
  <si>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</si>
  <si>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</si>
  <si>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</si>
  <si>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</si>
  <si>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</si>
  <si>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</si>
  <si>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</si>
  <si>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</si>
  <si>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</si>
  <si>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</si>
  <si>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</si>
  <si>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</si>
  <si>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</si>
  <si>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</si>
  <si>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</si>
  <si>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</si>
  <si>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</si>
  <si>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</si>
  <si>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</si>
  <si>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</si>
  <si>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</si>
  <si>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</si>
  <si>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</si>
  <si>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</si>
  <si>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</si>
  <si>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</si>
  <si>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</si>
  <si>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</si>
  <si>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</si>
  <si>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</si>
  <si>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</si>
  <si>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</si>
  <si>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</si>
  <si>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</si>
  <si>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</si>
  <si>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</si>
  <si>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</si>
  <si>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</si>
  <si>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</si>
  <si>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</si>
  <si>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</si>
  <si>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</si>
  <si>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</si>
  <si>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</si>
  <si>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</si>
  <si>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</si>
  <si>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</si>
  <si>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</si>
  <si>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</si>
  <si>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</si>
  <si>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</si>
  <si>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</si>
  <si>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</si>
  <si>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</si>
  <si>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</si>
  <si>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</si>
  <si>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</si>
  <si>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</si>
  <si>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</si>
  <si>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</si>
  <si>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</si>
  <si>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</si>
  <si>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</si>
  <si>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</si>
  <si>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</si>
  <si>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</si>
  <si>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</si>
  <si>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</si>
  <si>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</si>
  <si>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</si>
  <si>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</si>
  <si>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</si>
  <si>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</si>
  <si>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</si>
  <si>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</si>
  <si>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</si>
  <si>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</si>
  <si>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</si>
  <si>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</si>
  <si>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</si>
  <si>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</si>
  <si>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</si>
  <si>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</si>
  <si>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</si>
  <si>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</si>
  <si>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</si>
  <si>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</si>
  <si>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</si>
  <si>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</si>
  <si>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</si>
  <si>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</si>
  <si>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</si>
  <si>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</si>
  <si>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</si>
  <si>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</si>
  <si>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</si>
  <si>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</si>
  <si>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</si>
  <si>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</si>
  <si>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</si>
  <si>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</si>
  <si>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</si>
  <si>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</si>
  <si>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</si>
  <si>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</si>
  <si>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</si>
  <si>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</si>
  <si>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</si>
  <si>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</si>
  <si>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</si>
  <si>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</si>
  <si>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</si>
  <si>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</si>
  <si>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</si>
  <si>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</si>
  <si>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</si>
  <si>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</si>
  <si>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</si>
  <si>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</si>
  <si>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</si>
  <si>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</si>
  <si>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</si>
  <si>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</si>
  <si>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</si>
  <si>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</si>
  <si>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</si>
  <si>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</si>
  <si>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</si>
  <si>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</si>
  <si>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</si>
  <si>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</si>
  <si>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</si>
  <si>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</si>
  <si>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</si>
  <si>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</si>
  <si>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</si>
  <si>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</si>
  <si>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</si>
  <si>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</si>
  <si>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</si>
  <si>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</si>
  <si>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</si>
  <si>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</si>
  <si>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</si>
  <si>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</si>
  <si>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</si>
  <si>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</si>
  <si>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</si>
  <si>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</si>
  <si>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</si>
  <si>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</si>
  <si>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</si>
  <si>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</si>
  <si>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</si>
  <si>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</si>
  <si>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</si>
  <si>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</si>
  <si>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</si>
  <si>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</si>
  <si>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</si>
  <si>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</si>
  <si>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</si>
  <si>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</si>
  <si>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</si>
  <si>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</si>
  <si>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</si>
  <si>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</si>
  <si>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</si>
  <si>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</si>
  <si>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</si>
  <si>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</si>
  <si>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</si>
  <si>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</si>
  <si>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</si>
  <si>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</si>
  <si>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</si>
  <si>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</si>
  <si>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</si>
  <si>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</si>
  <si>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</si>
  <si>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</si>
  <si>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</si>
  <si>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</si>
  <si>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</si>
  <si>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</si>
  <si>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</si>
  <si>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</si>
  <si>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</si>
  <si>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</si>
  <si>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</si>
  <si>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</si>
  <si>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</si>
  <si>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</si>
  <si>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</si>
  <si>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</si>
  <si>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</si>
  <si>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</si>
  <si>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</si>
  <si>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</si>
  <si>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</si>
  <si>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</si>
  <si>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</si>
  <si>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</si>
  <si>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</si>
  <si>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</si>
  <si>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</si>
  <si>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</si>
  <si>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</si>
  <si>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</si>
  <si>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</si>
  <si>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</si>
  <si>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</si>
  <si>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</si>
  <si>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</si>
  <si>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</si>
  <si>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</si>
  <si>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</si>
  <si>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</si>
  <si>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</si>
  <si>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</si>
  <si>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</si>
  <si>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</si>
  <si>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</si>
  <si>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</si>
  <si>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</si>
  <si>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</si>
  <si>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</si>
  <si>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</si>
  <si>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</si>
  <si>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</si>
  <si>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</si>
  <si>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</si>
  <si>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</si>
  <si>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</si>
  <si>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</si>
  <si>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</si>
  <si>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</si>
  <si>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</si>
  <si>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</si>
  <si>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</si>
  <si>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</si>
  <si>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</si>
  <si>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</si>
  <si>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</si>
  <si>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</si>
  <si>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</si>
  <si>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</si>
  <si>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</si>
  <si>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</si>
  <si>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</si>
  <si>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</si>
  <si>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</si>
  <si>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</si>
  <si>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</si>
  <si>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</si>
  <si>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</si>
  <si>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</si>
  <si>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</si>
  <si>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</si>
  <si>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</si>
  <si>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</si>
  <si>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</si>
  <si>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</si>
  <si>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</si>
  <si>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</si>
  <si>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</si>
  <si>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</si>
  <si>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</si>
  <si>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</si>
  <si>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</si>
  <si>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</si>
  <si>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</si>
  <si>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</si>
  <si>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</si>
  <si>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</si>
  <si>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</si>
  <si>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</si>
  <si>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</si>
  <si>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</si>
  <si>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</si>
  <si>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</si>
  <si>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</si>
  <si>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</si>
  <si>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</si>
  <si>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</si>
  <si>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</si>
  <si>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</si>
  <si>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</si>
  <si>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</si>
  <si>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</si>
  <si>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</si>
  <si>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</si>
  <si>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</si>
  <si>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</si>
  <si>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</si>
  <si>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</si>
  <si>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</si>
  <si>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</si>
  <si>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</si>
  <si>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</si>
  <si>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</si>
  <si>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</si>
  <si>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</si>
  <si>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</si>
  <si>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</si>
  <si>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</si>
  <si>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</si>
  <si>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</si>
  <si>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</si>
  <si>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</si>
  <si>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</si>
  <si>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</si>
  <si>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</si>
  <si>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</si>
  <si>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</si>
  <si>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</si>
  <si>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</si>
  <si>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</si>
  <si>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</si>
  <si>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</si>
  <si>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</si>
  <si>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</si>
  <si>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</si>
  <si>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</si>
  <si>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</si>
  <si>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</si>
  <si>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</si>
  <si>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</si>
  <si>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</si>
  <si>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</si>
  <si>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</si>
  <si>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</si>
  <si>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</si>
  <si>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</si>
  <si>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</si>
  <si>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</si>
  <si>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</si>
  <si>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</si>
  <si>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</si>
  <si>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</si>
  <si>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</si>
  <si>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</si>
  <si>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</si>
  <si>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</si>
  <si>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</si>
  <si>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</si>
  <si>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</si>
  <si>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</si>
  <si>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</si>
  <si>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</si>
  <si>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</si>
  <si>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</si>
  <si>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</si>
  <si>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</si>
  <si>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</si>
  <si>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</si>
  <si>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</si>
  <si>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</si>
  <si>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</si>
  <si>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</si>
  <si>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</si>
  <si>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</si>
  <si>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</si>
  <si>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</si>
  <si>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</si>
  <si>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</si>
  <si>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</si>
  <si>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</si>
  <si>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</si>
  <si>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</si>
  <si>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</si>
  <si>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</si>
  <si>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</si>
  <si>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</si>
  <si>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</si>
  <si>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</si>
  <si>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</si>
  <si>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</si>
  <si>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</si>
  <si>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</si>
  <si>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</si>
  <si>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</si>
  <si>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</si>
  <si>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</si>
  <si>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</si>
  <si>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</si>
  <si>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</si>
  <si>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</si>
  <si>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</si>
  <si>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</si>
  <si>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</si>
  <si>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</si>
  <si>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</si>
  <si>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</si>
  <si>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</si>
  <si>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</si>
  <si>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</si>
  <si>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</si>
  <si>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</si>
  <si>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</si>
  <si>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</si>
  <si>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</si>
  <si>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</si>
  <si>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</si>
  <si>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</si>
  <si>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</si>
  <si>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</si>
  <si>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</si>
  <si>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</si>
  <si>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</si>
  <si>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</si>
  <si>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</si>
  <si>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</si>
  <si>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</si>
  <si>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</si>
  <si>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</si>
  <si>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</si>
  <si>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</si>
  <si>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</si>
  <si>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</si>
  <si>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</si>
  <si>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</si>
  <si>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</si>
  <si>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</si>
  <si>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</si>
  <si>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</si>
  <si>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</si>
  <si>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</si>
  <si>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</si>
  <si>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</si>
  <si>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</si>
  <si>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</si>
  <si>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</si>
  <si>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</si>
  <si>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</si>
  <si>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</si>
  <si>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</si>
  <si>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</si>
  <si>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</si>
  <si>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</si>
  <si>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</si>
  <si>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</si>
  <si>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</si>
  <si>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</si>
  <si>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</si>
  <si>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</si>
  <si>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</si>
  <si>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</si>
  <si>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</si>
  <si>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</si>
  <si>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</si>
  <si>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</si>
  <si>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</si>
  <si>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</si>
  <si>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</si>
  <si>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</si>
  <si>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</si>
  <si>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</si>
  <si>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</si>
  <si>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</si>
  <si>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</si>
  <si>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</si>
  <si>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</si>
  <si>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</si>
  <si>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</si>
  <si>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</si>
  <si>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</si>
  <si>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</si>
  <si>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</si>
  <si>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</si>
  <si>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</si>
  <si>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</si>
  <si>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</si>
  <si>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</si>
  <si>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</si>
  <si>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</si>
  <si>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</si>
  <si>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</si>
  <si>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</si>
  <si>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</si>
  <si>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</si>
  <si>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</si>
  <si>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</si>
  <si>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</si>
  <si>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</si>
  <si>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</si>
  <si>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</si>
  <si>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</si>
  <si>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</si>
  <si>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</si>
  <si>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</si>
  <si>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</si>
  <si>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</si>
  <si>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</si>
  <si>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</si>
  <si>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</si>
  <si>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</si>
  <si>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</si>
  <si>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</si>
  <si>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</si>
  <si>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</si>
  <si>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</si>
  <si>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</si>
  <si>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</si>
  <si>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</si>
  <si>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</si>
  <si>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</si>
  <si>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</si>
  <si>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</si>
  <si>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</si>
  <si>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</si>
  <si>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</si>
  <si>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</si>
  <si>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</si>
  <si>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</si>
  <si>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</si>
  <si>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</si>
  <si>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</si>
  <si>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</si>
  <si>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</si>
  <si>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</si>
  <si>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</si>
  <si>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</si>
  <si>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</si>
  <si>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</si>
  <si>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</si>
  <si>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</si>
  <si>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</si>
  <si>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</si>
  <si>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</si>
  <si>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</si>
  <si>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</si>
  <si>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</si>
  <si>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</si>
  <si>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</si>
  <si>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</si>
  <si>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</si>
  <si>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</si>
  <si>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</si>
  <si>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</si>
  <si>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</si>
  <si>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</si>
  <si>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</si>
  <si>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</si>
  <si>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</si>
  <si>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</si>
  <si>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</si>
  <si>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</si>
  <si>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</si>
  <si>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</si>
  <si>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</si>
  <si>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</si>
  <si>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</si>
  <si>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</si>
  <si>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</si>
  <si>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</si>
  <si>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</si>
  <si>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</si>
  <si>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</si>
  <si>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</si>
  <si>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</si>
  <si>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</si>
  <si>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</si>
  <si>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</si>
  <si>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</si>
  <si>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</si>
  <si>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</si>
  <si>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</si>
  <si>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</si>
  <si>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</si>
  <si>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</si>
  <si>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</si>
  <si>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</si>
  <si>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</si>
  <si>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</si>
  <si>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</si>
  <si>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</si>
  <si>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</si>
  <si>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</si>
  <si>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</si>
  <si>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</si>
  <si>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</si>
  <si>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</si>
  <si>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</si>
  <si>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</si>
  <si>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</si>
  <si>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</si>
  <si>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</si>
  <si>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</si>
  <si>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</si>
  <si>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</si>
  <si>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</si>
  <si>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</si>
  <si>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</si>
  <si>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</si>
  <si>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</si>
  <si>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</si>
  <si>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</si>
  <si>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</si>
  <si>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</si>
  <si>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</si>
  <si>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</si>
  <si>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</si>
  <si>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</si>
  <si>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</si>
  <si>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</si>
  <si>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</si>
  <si>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</si>
  <si>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</si>
  <si>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</si>
  <si>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</si>
  <si>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</si>
  <si>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</si>
  <si>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</si>
  <si>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</si>
  <si>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</si>
  <si>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</si>
  <si>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</si>
  <si>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</si>
  <si>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</si>
  <si>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</si>
  <si>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</si>
  <si>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</si>
  <si>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</si>
  <si>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</si>
  <si>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</si>
  <si>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</si>
  <si>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</si>
  <si>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</si>
  <si>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</si>
  <si>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</si>
  <si>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</si>
  <si>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</si>
  <si>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</si>
  <si>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</si>
  <si>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</si>
  <si>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</si>
  <si>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</si>
  <si>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</si>
  <si>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</si>
  <si>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</si>
  <si>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</si>
  <si>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</si>
  <si>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</si>
  <si>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</si>
  <si>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</si>
  <si>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</si>
  <si>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</si>
  <si>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</si>
  <si>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</si>
  <si>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</si>
  <si>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</si>
  <si>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</si>
  <si>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</si>
  <si>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</si>
  <si>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</si>
  <si>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</si>
  <si>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</si>
  <si>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</si>
  <si>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</si>
  <si>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</si>
  <si>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</si>
  <si>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</si>
  <si>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</si>
  <si>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</si>
  <si>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</si>
  <si>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</si>
  <si>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</si>
  <si>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</si>
  <si>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</si>
  <si>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</si>
  <si>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</si>
  <si>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</si>
  <si>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</si>
  <si>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</si>
  <si>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</si>
  <si>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</si>
  <si>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</si>
  <si>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</si>
  <si>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</si>
  <si>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</si>
  <si>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</si>
  <si>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</si>
  <si>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</si>
  <si>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</si>
  <si>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</si>
  <si>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</si>
  <si>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</si>
  <si>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</si>
  <si>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</si>
  <si>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</si>
  <si>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</si>
  <si>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</si>
  <si>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</si>
  <si>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</si>
  <si>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</si>
  <si>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</si>
  <si>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</si>
  <si>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</si>
  <si>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</si>
  <si>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</si>
  <si>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</si>
  <si>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</si>
  <si>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</si>
  <si>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</si>
  <si>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</si>
  <si>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</si>
  <si>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</si>
  <si>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</si>
  <si>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</si>
  <si>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</si>
  <si>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</si>
  <si>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</si>
  <si>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</si>
  <si>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</si>
  <si>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</si>
  <si>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</si>
  <si>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</si>
  <si>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</si>
  <si>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</si>
  <si>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</si>
  <si>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</si>
  <si>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</si>
  <si>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</si>
  <si>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</si>
  <si>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</si>
  <si>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</si>
  <si>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</si>
  <si>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</si>
  <si>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</si>
  <si>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</si>
  <si>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</si>
  <si>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</si>
  <si>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</si>
  <si>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</si>
  <si>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</si>
  <si>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</si>
  <si>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</si>
  <si>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</si>
  <si>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</si>
  <si>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</si>
  <si>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</si>
  <si>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</si>
  <si>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</si>
  <si>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</si>
  <si>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</si>
  <si>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</si>
  <si>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</si>
  <si>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</si>
  <si>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</si>
  <si>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</si>
  <si>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</si>
  <si>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</si>
  <si>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</si>
  <si>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</si>
  <si>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</si>
  <si>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</si>
  <si>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</si>
  <si>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</si>
  <si>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</si>
  <si>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</si>
  <si>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</si>
  <si>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</si>
  <si>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</si>
  <si>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</si>
  <si>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</si>
  <si>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</si>
  <si>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</si>
  <si>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</si>
  <si>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</si>
  <si>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</si>
  <si>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</si>
  <si>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</si>
  <si>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</si>
  <si>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</si>
  <si>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</si>
  <si>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</si>
  <si>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</si>
  <si>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</si>
  <si>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</si>
  <si>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</si>
  <si>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</si>
  <si>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</si>
  <si>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</si>
  <si>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</si>
  <si>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</si>
  <si>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</si>
  <si>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</si>
  <si>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</si>
  <si>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</si>
  <si>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</si>
  <si>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</si>
  <si>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</si>
  <si>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</si>
  <si>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</si>
  <si>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</si>
  <si>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</si>
  <si>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</si>
  <si>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</si>
  <si>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</si>
  <si>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</si>
  <si>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</si>
  <si>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</si>
  <si>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</si>
  <si>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</si>
  <si>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</si>
  <si>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</si>
  <si>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</si>
  <si>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</si>
  <si>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</si>
  <si>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</si>
  <si>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</si>
  <si>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</si>
  <si>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</si>
  <si>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</si>
  <si>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</si>
  <si>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</si>
  <si>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</si>
  <si>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</si>
  <si>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</si>
  <si>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</si>
  <si>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</si>
  <si>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</si>
  <si>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</si>
  <si>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</si>
  <si>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</si>
  <si>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</si>
  <si>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</si>
  <si>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</si>
  <si>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</si>
  <si>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</si>
  <si>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</si>
  <si>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</si>
  <si>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</si>
  <si>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</si>
  <si>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</si>
  <si>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</si>
  <si>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</si>
  <si>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</si>
  <si>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</si>
  <si>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</si>
  <si>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</si>
  <si>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</si>
  <si>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</si>
  <si>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</si>
  <si>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</si>
  <si>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</si>
  <si>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</si>
  <si>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</si>
  <si>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</si>
  <si>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</si>
  <si>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</si>
  <si>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</si>
  <si>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</si>
  <si>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</si>
  <si>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</si>
  <si>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</si>
  <si>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</si>
  <si>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</si>
  <si>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</si>
  <si>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</si>
  <si>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</si>
  <si>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</si>
  <si>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</si>
  <si>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</si>
  <si>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</si>
  <si>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</si>
  <si>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</si>
  <si>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</si>
  <si>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</si>
  <si>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</si>
  <si>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</si>
  <si>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</si>
  <si>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</si>
  <si>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</si>
  <si>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</si>
  <si>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</si>
  <si>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</si>
  <si>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</si>
  <si>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</si>
  <si>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</si>
  <si>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</si>
  <si>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</si>
  <si>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</si>
  <si>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</si>
  <si>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</si>
  <si>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</si>
  <si>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</si>
  <si>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</si>
  <si>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</si>
  <si>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</si>
  <si>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</si>
  <si>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</si>
  <si>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</si>
  <si>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</si>
  <si>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</si>
  <si>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</si>
  <si>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</si>
  <si>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</si>
  <si>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</si>
  <si>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</si>
  <si>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</si>
  <si>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</si>
  <si>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</si>
  <si>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</si>
  <si>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</si>
  <si>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</si>
  <si>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</si>
  <si>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</si>
  <si>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</si>
  <si>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</si>
  <si>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</si>
  <si>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</si>
  <si>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</si>
  <si>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</si>
  <si>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</si>
  <si>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</si>
  <si>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</si>
  <si>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</si>
  <si>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</si>
  <si>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</si>
  <si>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</si>
  <si>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</si>
  <si>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</si>
  <si>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</si>
  <si>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</si>
  <si>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</si>
  <si>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</si>
  <si>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</si>
  <si>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</si>
  <si>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</si>
  <si>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</si>
  <si>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</si>
  <si>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</si>
  <si>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</si>
  <si>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</si>
  <si>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</si>
  <si>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</si>
  <si>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</si>
  <si>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</si>
  <si>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</si>
  <si>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</si>
  <si>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</si>
  <si>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</si>
  <si>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</si>
  <si>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</si>
  <si>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</si>
  <si>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</si>
  <si>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</si>
  <si>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</si>
  <si>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</si>
  <si>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</si>
  <si>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</si>
  <si>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</si>
  <si>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</si>
  <si>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</si>
  <si>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</si>
  <si>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</si>
  <si>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</si>
  <si>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</si>
  <si>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</si>
  <si>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</si>
  <si>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</si>
  <si>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</si>
  <si>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</si>
  <si>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</si>
  <si>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</si>
  <si>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</si>
  <si>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</si>
  <si>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</si>
  <si>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</si>
  <si>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</si>
  <si>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</si>
  <si>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</si>
  <si>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</si>
  <si>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</si>
  <si>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</si>
  <si>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</si>
  <si>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</si>
  <si>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</si>
  <si>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</si>
  <si>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</si>
  <si>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</si>
  <si>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</si>
  <si>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</si>
  <si>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</si>
  <si>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</si>
  <si>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</si>
  <si>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</si>
  <si>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</si>
  <si>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</si>
  <si>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</si>
  <si>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</si>
  <si>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</si>
  <si>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</si>
  <si>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</si>
  <si>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</si>
  <si>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</si>
  <si>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</si>
  <si>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</si>
  <si>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</si>
  <si>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</si>
  <si>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</si>
  <si>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</si>
  <si>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</si>
  <si>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</si>
  <si>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</si>
  <si>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</si>
  <si>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</si>
  <si>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</si>
  <si>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</si>
  <si>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</si>
  <si>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</si>
  <si>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</si>
  <si>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</si>
  <si>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</si>
  <si>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</si>
  <si>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</si>
  <si>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</si>
  <si>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</si>
  <si>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</si>
  <si>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</si>
  <si>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</si>
  <si>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</si>
  <si>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</si>
  <si>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</si>
  <si>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</si>
  <si>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</si>
  <si>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</si>
  <si>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</si>
  <si>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</si>
  <si>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</si>
  <si>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</si>
  <si>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</si>
  <si>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</si>
  <si>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</si>
  <si>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</si>
  <si>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</si>
  <si>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</si>
  <si>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</si>
  <si>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</si>
  <si>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</si>
  <si>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</si>
  <si>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</si>
  <si>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</si>
  <si>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</si>
  <si>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</si>
  <si>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</si>
  <si>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</si>
  <si>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</si>
  <si>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</si>
  <si>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</si>
  <si>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</si>
  <si>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</si>
  <si>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</si>
  <si>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</si>
  <si>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</si>
  <si>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</si>
  <si>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</si>
  <si>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</si>
  <si>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</si>
  <si>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</si>
  <si>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</si>
  <si>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</si>
  <si>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</si>
  <si>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</si>
  <si>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</si>
  <si>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</si>
  <si>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</si>
  <si>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</si>
  <si>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</si>
  <si>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</si>
  <si>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</si>
  <si>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</si>
  <si>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</si>
  <si>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</si>
  <si>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</si>
  <si>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</si>
  <si>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</si>
  <si>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</si>
  <si>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</si>
  <si>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</si>
  <si>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</si>
  <si>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</si>
  <si>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</si>
  <si>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</si>
  <si>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</si>
  <si>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</si>
  <si>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</si>
  <si>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</si>
  <si>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</si>
  <si>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</si>
  <si>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</si>
  <si>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</si>
  <si>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</si>
  <si>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</si>
  <si>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</si>
  <si>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</si>
  <si>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</si>
  <si>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</si>
  <si>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</si>
  <si>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</si>
  <si>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</si>
  <si>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</si>
  <si>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</si>
  <si>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</si>
  <si>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</si>
  <si>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</si>
  <si>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</si>
  <si>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</si>
  <si>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</si>
  <si>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</si>
  <si>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</si>
  <si>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</si>
  <si>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</si>
  <si>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</si>
  <si>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</si>
  <si>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</si>
  <si>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</si>
  <si>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</si>
  <si>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</si>
  <si>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</si>
  <si>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</si>
  <si>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</si>
  <si>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</si>
  <si>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</si>
  <si>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</si>
  <si>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</si>
  <si>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</si>
  <si>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</si>
  <si>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</si>
  <si>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</si>
  <si>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</si>
  <si>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</si>
  <si>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</si>
  <si>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</si>
  <si>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</si>
  <si>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</si>
  <si>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</si>
  <si>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</si>
  <si>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</si>
  <si>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</si>
  <si>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</si>
  <si>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</si>
  <si>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</si>
  <si>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</si>
  <si>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</si>
  <si>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</si>
  <si>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</si>
  <si>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</si>
  <si>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</si>
  <si>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</si>
  <si>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</si>
  <si>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</si>
  <si>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</si>
  <si>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</si>
  <si>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</si>
  <si>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</si>
  <si>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</si>
  <si>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</si>
  <si>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</si>
  <si>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</si>
  <si>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</si>
  <si>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</si>
  <si>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</si>
  <si>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</si>
  <si>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</si>
  <si>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</si>
  <si>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</si>
  <si>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</si>
  <si>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</si>
  <si>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</si>
  <si>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</si>
  <si>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</si>
  <si>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</si>
  <si>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</si>
  <si>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</si>
  <si>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</si>
  <si>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</si>
  <si>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</si>
  <si>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</si>
  <si>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</si>
  <si>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</si>
  <si>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</si>
  <si>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</si>
  <si>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</si>
  <si>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</si>
  <si>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</si>
  <si>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</si>
  <si>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</si>
  <si>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</si>
  <si>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</si>
  <si>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</si>
  <si>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</si>
  <si>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</si>
  <si>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</si>
  <si>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</si>
  <si>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</si>
  <si>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</si>
  <si>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</si>
  <si>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</si>
  <si>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</si>
  <si>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</si>
  <si>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</si>
  <si>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</si>
  <si>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</si>
  <si>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</si>
  <si>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</si>
  <si>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</si>
  <si>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</si>
  <si>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</si>
  <si>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</si>
  <si>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</si>
  <si>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</si>
  <si>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</si>
  <si>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</si>
  <si>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</si>
  <si>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</si>
  <si>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</si>
  <si>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</si>
  <si>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</si>
  <si>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</si>
  <si>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</si>
  <si>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</si>
  <si>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</si>
  <si>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</si>
  <si>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</si>
  <si>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</si>
  <si>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</si>
  <si>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</si>
  <si>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</si>
  <si>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</si>
  <si>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</si>
  <si>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</si>
  <si>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</si>
  <si>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</si>
  <si>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</si>
  <si>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</si>
  <si>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</si>
  <si>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</si>
  <si>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</si>
  <si>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</si>
  <si>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</si>
  <si>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</si>
  <si>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</si>
  <si>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</si>
  <si>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</si>
  <si>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</si>
  <si>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</si>
  <si>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</si>
  <si>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</si>
  <si>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</si>
  <si>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</si>
  <si>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</si>
  <si>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</si>
  <si>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</si>
  <si>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</si>
  <si>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</si>
  <si>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</si>
  <si>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</si>
  <si>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</si>
  <si>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</si>
  <si>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</si>
  <si>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</si>
  <si>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</si>
  <si>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</si>
  <si>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</si>
  <si>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</si>
  <si>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</si>
  <si>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</si>
  <si>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</si>
  <si>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</si>
  <si>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</si>
  <si>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</si>
  <si>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</si>
  <si>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</si>
  <si>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</si>
  <si>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</si>
  <si>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</si>
  <si>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</si>
  <si>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</si>
  <si>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</si>
  <si>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</si>
  <si>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</si>
  <si>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</si>
  <si>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</si>
  <si>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</si>
  <si>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</si>
  <si>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</si>
  <si>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</si>
  <si>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</si>
  <si>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</si>
  <si>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</si>
  <si>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</si>
  <si>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</si>
  <si>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</si>
  <si>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</si>
  <si>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</si>
  <si>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</si>
  <si>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</si>
  <si>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</si>
  <si>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</si>
  <si>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</si>
  <si>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</si>
  <si>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</si>
  <si>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</si>
  <si>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</si>
  <si>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</si>
  <si>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</si>
  <si>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</si>
  <si>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</si>
  <si>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</si>
  <si>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</si>
  <si>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</si>
  <si>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</si>
  <si>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</si>
  <si>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</si>
  <si>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</si>
  <si>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</si>
  <si>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</si>
  <si>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</si>
  <si>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</si>
  <si>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</si>
  <si>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</si>
  <si>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</si>
  <si>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</si>
  <si>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</si>
  <si>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</si>
  <si>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</si>
  <si>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</si>
  <si>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</si>
  <si>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</si>
  <si>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</si>
  <si>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</si>
  <si>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</si>
  <si>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</si>
  <si>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</si>
  <si>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</si>
  <si>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</si>
  <si>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</si>
  <si>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</si>
  <si>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</si>
  <si>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</si>
  <si>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</si>
  <si>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</si>
  <si>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</si>
  <si>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</si>
  <si>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</si>
  <si>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</si>
  <si>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</si>
  <si>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</si>
  <si>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</si>
  <si>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</si>
  <si>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</si>
  <si>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</si>
  <si>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</si>
  <si>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</si>
  <si>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</si>
  <si>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</si>
  <si>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</si>
  <si>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</si>
  <si>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</si>
  <si>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</si>
  <si>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</si>
  <si>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</si>
  <si>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</si>
  <si>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</si>
  <si>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</si>
  <si>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</si>
  <si>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</si>
  <si>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</si>
  <si>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</si>
  <si>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</si>
  <si>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</si>
  <si>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</si>
  <si>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</si>
  <si>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</si>
  <si>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</si>
  <si>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</si>
  <si>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</si>
  <si>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</si>
  <si>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</si>
  <si>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</si>
  <si>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</si>
  <si>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</si>
  <si>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</si>
  <si>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</si>
  <si>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</si>
  <si>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</si>
  <si>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</si>
  <si>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</si>
  <si>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</si>
  <si>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</si>
  <si>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</si>
  <si>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</si>
  <si>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</si>
  <si>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</si>
  <si>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</si>
  <si>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</si>
  <si>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</si>
  <si>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</si>
  <si>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</si>
  <si>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</si>
  <si>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</si>
  <si>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</si>
  <si>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</si>
  <si>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</si>
  <si>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</si>
  <si>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</si>
  <si>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</si>
  <si>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</si>
  <si>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</si>
  <si>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</si>
  <si>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</si>
  <si>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</si>
  <si>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</si>
  <si>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</si>
  <si>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</si>
  <si>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</si>
  <si>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</si>
  <si>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</si>
  <si>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</si>
  <si>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</si>
  <si>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</si>
  <si>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</si>
  <si>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</si>
  <si>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</si>
  <si>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</si>
  <si>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</si>
  <si>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</si>
  <si>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</si>
  <si>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</si>
  <si>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</si>
  <si>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</si>
  <si>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</si>
  <si>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</si>
  <si>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</si>
  <si>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</si>
  <si>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</si>
  <si>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</si>
  <si>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</si>
  <si>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</si>
  <si>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</si>
  <si>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</si>
  <si>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</si>
  <si>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</si>
  <si>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</si>
  <si>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</si>
  <si>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</si>
  <si>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</si>
  <si>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</si>
  <si>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</si>
  <si>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</si>
  <si>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</si>
  <si>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</si>
  <si>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</si>
  <si>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</si>
  <si>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</si>
  <si>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</si>
  <si>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</si>
  <si>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</si>
  <si>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</si>
  <si>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</si>
  <si>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</si>
  <si>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</si>
  <si>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</si>
  <si>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</si>
  <si>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</si>
  <si>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</si>
  <si>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</si>
  <si>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</si>
  <si>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</si>
  <si>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</si>
  <si>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</si>
  <si>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</si>
  <si>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</si>
  <si>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</si>
  <si>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</si>
  <si>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</si>
  <si>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</si>
  <si>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</si>
  <si>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</si>
  <si>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</si>
  <si>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</si>
  <si>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</si>
  <si>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</si>
  <si>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</si>
  <si>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</si>
  <si>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</si>
  <si>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</si>
  <si>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</si>
  <si>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</si>
  <si>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</si>
  <si>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</si>
  <si>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</si>
  <si>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</si>
  <si>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</si>
  <si>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</si>
  <si>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</si>
  <si>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</si>
  <si>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</si>
  <si>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</si>
  <si>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</si>
  <si>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</si>
  <si>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</si>
  <si>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</si>
  <si>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</si>
  <si>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</si>
  <si>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</si>
  <si>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</si>
  <si>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</si>
  <si>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</si>
  <si>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</si>
  <si>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</si>
  <si>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</si>
  <si>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</si>
  <si>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</si>
  <si>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</si>
  <si>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</si>
  <si>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</si>
  <si>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</si>
  <si>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</si>
  <si>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</si>
  <si>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</si>
  <si>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</si>
  <si>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</si>
  <si>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</si>
  <si>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</si>
  <si>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</si>
  <si>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</si>
  <si>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</si>
  <si>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</si>
  <si>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</si>
  <si>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</si>
  <si>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</si>
  <si>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</si>
  <si>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</si>
  <si>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</si>
  <si>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</si>
  <si>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</si>
  <si>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</si>
  <si>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</si>
  <si>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</si>
  <si>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</si>
  <si>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</si>
  <si>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</si>
  <si>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</si>
  <si>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</si>
  <si>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</si>
  <si>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</si>
  <si>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</si>
  <si>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</si>
  <si>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</si>
  <si>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</si>
  <si>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</si>
  <si>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</si>
  <si>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</si>
  <si>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</si>
  <si>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</si>
  <si>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</si>
  <si>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</si>
  <si>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</si>
  <si>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</si>
  <si>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</si>
  <si>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</si>
  <si>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</si>
  <si>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</si>
  <si>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</si>
  <si>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</si>
  <si>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</si>
  <si>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</si>
  <si>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</si>
  <si>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</si>
  <si>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</si>
  <si>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</si>
  <si>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</si>
  <si>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</si>
  <si>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</si>
  <si>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</si>
  <si>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</si>
  <si>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</si>
  <si>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</si>
  <si>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</si>
  <si>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</si>
  <si>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</si>
  <si>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</si>
  <si>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</si>
  <si>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</si>
  <si>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</si>
  <si>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</si>
  <si>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</si>
  <si>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</si>
  <si>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</si>
  <si>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</si>
  <si>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</si>
  <si>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</si>
  <si>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</si>
  <si>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</si>
  <si>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</si>
  <si>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</si>
  <si>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</si>
  <si>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</si>
  <si>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</si>
  <si>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</si>
  <si>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</si>
  <si>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</si>
  <si>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</si>
  <si>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</si>
  <si>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</si>
  <si>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</si>
  <si>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</si>
  <si>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</si>
  <si>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</si>
  <si>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</si>
  <si>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</si>
  <si>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</si>
  <si>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</si>
  <si>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</si>
  <si>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</si>
  <si>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</si>
  <si>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</si>
  <si>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</si>
  <si>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</si>
  <si>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</si>
  <si>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</si>
  <si>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</si>
  <si>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</si>
  <si>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</si>
  <si>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</si>
  <si>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</si>
  <si>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</si>
  <si>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</si>
  <si>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</si>
  <si>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</si>
  <si>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</si>
  <si>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</si>
  <si>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</si>
  <si>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</si>
  <si>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</si>
  <si>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</si>
  <si>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</si>
  <si>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</si>
  <si>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</si>
  <si>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</si>
  <si>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</si>
  <si>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</si>
  <si>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</si>
  <si>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</si>
  <si>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</si>
  <si>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</si>
  <si>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</si>
  <si>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</si>
  <si>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</si>
  <si>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</si>
  <si>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</si>
  <si>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</si>
  <si>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</si>
  <si>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</si>
  <si>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</si>
  <si>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</si>
  <si>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</si>
  <si>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</si>
  <si>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</si>
  <si>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</si>
  <si>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</si>
  <si>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</si>
  <si>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</si>
  <si>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</si>
  <si>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</si>
  <si>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</si>
  <si>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</si>
  <si>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</si>
  <si>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</si>
  <si>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</si>
  <si>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</si>
  <si>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</si>
  <si>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</si>
  <si>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</si>
  <si>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</si>
  <si>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</si>
  <si>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</si>
  <si>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</si>
  <si>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</si>
  <si>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</si>
  <si>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</si>
  <si>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</si>
  <si>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</si>
  <si>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</si>
  <si>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</si>
  <si>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</si>
  <si>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</si>
  <si>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</si>
  <si>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</si>
  <si>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</si>
  <si>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</si>
  <si>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</si>
  <si>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</si>
  <si>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</si>
  <si>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</si>
  <si>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</si>
  <si>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</si>
  <si>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</si>
  <si>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</si>
  <si>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</si>
  <si>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</si>
  <si>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</si>
  <si>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</si>
  <si>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</si>
  <si>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</si>
  <si>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</si>
  <si>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</si>
  <si>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</si>
  <si>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</si>
  <si>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</si>
  <si>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</si>
  <si>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</si>
  <si>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</si>
  <si>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</si>
  <si>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</si>
  <si>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</si>
  <si>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</si>
  <si>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</si>
  <si>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</si>
  <si>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</si>
  <si>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</si>
  <si>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</si>
  <si>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</si>
  <si>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</si>
  <si>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</si>
  <si>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</si>
  <si>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</si>
  <si>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</si>
  <si>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</si>
  <si>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</si>
  <si>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</si>
  <si>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</si>
  <si>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</si>
  <si>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</si>
  <si>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</si>
  <si>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</si>
  <si>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</si>
  <si>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</si>
  <si>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</si>
  <si>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</si>
  <si>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</si>
  <si>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</si>
  <si>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</si>
  <si>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</si>
  <si>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</si>
  <si>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</si>
  <si>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</si>
  <si>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</si>
  <si>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</si>
  <si>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</si>
  <si>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</si>
  <si>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</si>
  <si>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</si>
  <si>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</si>
  <si>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</si>
  <si>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</si>
  <si>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</si>
  <si>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</si>
  <si>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</si>
  <si>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</si>
  <si>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</si>
  <si>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</si>
  <si>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</si>
  <si>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</si>
  <si>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</si>
  <si>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</si>
  <si>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</si>
  <si>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</si>
  <si>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</si>
  <si>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</si>
  <si>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</si>
  <si>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</si>
  <si>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</si>
  <si>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</si>
  <si>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</si>
  <si>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</si>
  <si>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</si>
  <si>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</si>
  <si>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</si>
  <si>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</si>
  <si>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</si>
  <si>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</si>
  <si>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</si>
  <si>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</si>
  <si>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</si>
  <si>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</si>
  <si>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</si>
  <si>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</si>
  <si>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</si>
  <si>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</si>
  <si>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</si>
  <si>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</si>
  <si>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</si>
  <si>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</si>
  <si>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</si>
  <si>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</si>
  <si>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</si>
  <si>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</si>
  <si>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</si>
  <si>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</si>
  <si>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</si>
  <si>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</si>
  <si>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</si>
  <si>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</si>
  <si>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</si>
  <si>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</si>
  <si>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</si>
  <si>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</si>
  <si>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</si>
  <si>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</si>
  <si>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</si>
  <si>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</si>
  <si>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</si>
  <si>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</si>
  <si>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</si>
  <si>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</si>
  <si>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</si>
  <si>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</si>
  <si>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</si>
  <si>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</si>
  <si>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</si>
  <si>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</si>
  <si>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</si>
  <si>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</si>
  <si>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</si>
  <si>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</si>
  <si>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</si>
  <si>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</si>
  <si>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</si>
  <si>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</si>
  <si>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</si>
  <si>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</si>
  <si>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</si>
  <si>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</si>
  <si>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</si>
  <si>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</si>
  <si>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</si>
  <si>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</si>
  <si>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</si>
  <si>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</si>
  <si>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</si>
  <si>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</si>
  <si>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</si>
  <si>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</si>
  <si>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</si>
  <si>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</si>
  <si>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</si>
  <si>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</si>
  <si>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</si>
  <si>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</si>
  <si>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</si>
  <si>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</si>
  <si>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</si>
  <si>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</si>
  <si>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</si>
  <si>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</si>
  <si>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</si>
  <si>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</si>
  <si>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</si>
  <si>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</si>
  <si>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</si>
  <si>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</si>
  <si>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</si>
  <si>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</si>
  <si>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</si>
  <si>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</si>
  <si>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</si>
  <si>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</si>
  <si>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</si>
  <si>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</si>
  <si>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</si>
  <si>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</si>
  <si>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</si>
  <si>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</si>
  <si>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</si>
  <si>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</si>
  <si>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</si>
  <si>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</si>
  <si>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</si>
  <si>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</si>
  <si>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</si>
  <si>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</si>
  <si>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</si>
  <si>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</si>
  <si>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</si>
  <si>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</si>
  <si>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</si>
  <si>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</si>
  <si>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</si>
  <si>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</si>
  <si>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</si>
  <si>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</si>
  <si>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</si>
  <si>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</si>
  <si>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</si>
  <si>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</si>
  <si>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</si>
  <si>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</si>
  <si>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</si>
  <si>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</si>
  <si>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</si>
  <si>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</si>
  <si>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</si>
  <si>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</si>
  <si>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</si>
  <si>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</si>
  <si>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</si>
  <si>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</si>
  <si>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</si>
  <si>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</si>
  <si>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</si>
  <si>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</si>
  <si>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</si>
  <si>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</si>
  <si>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</si>
  <si>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</si>
  <si>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</si>
  <si>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</si>
  <si>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</si>
  <si>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</si>
  <si>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</si>
  <si>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</si>
  <si>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</si>
  <si>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</si>
  <si>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</si>
  <si>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</si>
  <si>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</si>
  <si>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</si>
  <si>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</si>
  <si>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</si>
  <si>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</si>
  <si>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</si>
  <si>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</si>
  <si>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</si>
  <si>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</si>
  <si>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</si>
  <si>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</si>
  <si>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</si>
  <si>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</si>
  <si>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</si>
  <si>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</si>
  <si>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</si>
  <si>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</si>
  <si>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</si>
  <si>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</si>
  <si>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</si>
  <si>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</si>
  <si>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</si>
  <si>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</si>
  <si>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</si>
  <si>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</si>
  <si>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</si>
  <si>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</si>
  <si>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</si>
  <si>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</si>
  <si>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</si>
  <si>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</si>
  <si>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</si>
  <si>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</si>
  <si>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</si>
  <si>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</si>
  <si>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</si>
  <si>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</si>
  <si>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</si>
  <si>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</si>
  <si>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</si>
  <si>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</si>
  <si>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</si>
  <si>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</si>
  <si>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</si>
  <si>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</si>
  <si>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</si>
  <si>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</si>
  <si>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</si>
  <si>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</si>
  <si>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</si>
  <si>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</si>
  <si>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</si>
  <si>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</si>
  <si>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</si>
  <si>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</si>
  <si>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</si>
  <si>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</si>
  <si>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</si>
  <si>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</si>
  <si>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</si>
  <si>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</si>
  <si>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</si>
  <si>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</si>
  <si>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</si>
  <si>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</si>
  <si>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</si>
  <si>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</si>
  <si>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</si>
  <si>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</si>
  <si>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</si>
  <si>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</si>
  <si>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</si>
  <si>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</si>
  <si>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</si>
  <si>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</si>
  <si>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</si>
  <si>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</si>
  <si>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</si>
  <si>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</si>
  <si>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</si>
  <si>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</si>
  <si>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</si>
  <si>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</si>
  <si>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</si>
  <si>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</si>
  <si>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</si>
  <si>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</si>
  <si>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</si>
  <si>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</si>
  <si>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</si>
  <si>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</si>
  <si>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</si>
  <si>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</si>
  <si>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</si>
  <si>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</si>
  <si>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</si>
  <si>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</si>
  <si>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</si>
  <si>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</si>
  <si>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</si>
  <si>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</si>
  <si>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</si>
  <si>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</si>
  <si>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</si>
  <si>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</si>
  <si>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</si>
  <si>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</si>
  <si>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</si>
  <si>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</si>
  <si>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</si>
  <si>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</si>
  <si>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</si>
  <si>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</si>
  <si>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</si>
  <si>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</si>
  <si>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</si>
  <si>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</si>
  <si>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</si>
  <si>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</si>
  <si>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</si>
  <si>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</si>
  <si>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</si>
  <si>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</si>
  <si>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</si>
  <si>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</si>
  <si>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</si>
  <si>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</si>
  <si>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</si>
  <si>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</si>
  <si>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</si>
  <si>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</si>
  <si>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</si>
  <si>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</si>
  <si>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</si>
  <si>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</si>
  <si>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</si>
  <si>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</si>
  <si>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</si>
  <si>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</si>
  <si>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</si>
  <si>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</si>
  <si>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</si>
  <si>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</si>
  <si>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</si>
  <si>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</si>
  <si>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</si>
  <si>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</si>
  <si>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</si>
  <si>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</si>
  <si>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</si>
  <si>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</si>
  <si>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</si>
  <si>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</si>
  <si>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</si>
  <si>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</si>
  <si>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</si>
  <si>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</si>
  <si>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</si>
  <si>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</si>
  <si>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</si>
  <si>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</si>
  <si>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</si>
  <si>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</si>
  <si>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</si>
  <si>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</si>
  <si>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</si>
  <si>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</si>
  <si>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</si>
  <si>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</si>
  <si>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</si>
  <si>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</si>
  <si>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</si>
  <si>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</si>
  <si>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</si>
  <si>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</si>
  <si>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</si>
  <si>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</si>
  <si>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</si>
  <si>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</si>
  <si>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</si>
  <si>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</si>
  <si>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</si>
  <si>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</si>
  <si>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</si>
  <si>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</si>
  <si>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</si>
  <si>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</si>
  <si>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</si>
  <si>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</si>
  <si>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</si>
  <si>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</si>
  <si>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</si>
  <si>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</si>
  <si>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</si>
  <si>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</si>
  <si>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</si>
  <si>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</si>
  <si>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</si>
  <si>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</si>
  <si>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</si>
  <si>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</si>
  <si>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</si>
  <si>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</si>
  <si>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</si>
  <si>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</si>
  <si>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</si>
  <si>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</si>
  <si>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</si>
  <si>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</si>
  <si>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</si>
  <si>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</si>
  <si>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</si>
  <si>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</si>
  <si>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</si>
  <si>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</si>
  <si>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</si>
  <si>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</si>
  <si>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</si>
  <si>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</si>
  <si>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</si>
  <si>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</si>
  <si>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</si>
  <si>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</si>
  <si>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</si>
  <si>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</si>
  <si>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</si>
  <si>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</si>
  <si>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</si>
  <si>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</si>
  <si>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</si>
  <si>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</si>
  <si>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</si>
  <si>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</si>
  <si>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</si>
  <si>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</si>
  <si>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</si>
  <si>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</si>
  <si>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</si>
  <si>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</si>
  <si>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</si>
  <si>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</si>
  <si>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</si>
  <si>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</si>
  <si>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</si>
  <si>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</si>
  <si>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</si>
  <si>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</si>
  <si>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</si>
  <si>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</si>
  <si>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</si>
  <si>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</si>
  <si>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</si>
  <si>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</si>
  <si>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</si>
  <si>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</si>
  <si>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</si>
  <si>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</si>
  <si>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</si>
  <si>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</si>
  <si>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</si>
  <si>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</si>
  <si>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</si>
  <si>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</si>
  <si>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</si>
  <si>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</si>
  <si>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</si>
  <si>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</si>
  <si>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</si>
  <si>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</si>
  <si>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</si>
  <si>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</si>
  <si>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</si>
  <si>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</si>
  <si>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</si>
  <si>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</si>
  <si>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</si>
  <si>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</si>
  <si>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</si>
  <si>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</si>
  <si>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</si>
  <si>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</si>
  <si>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</si>
  <si>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</si>
  <si>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</si>
  <si>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</si>
  <si>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</si>
  <si>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</si>
  <si>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</si>
  <si>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</si>
  <si>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</si>
  <si>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</si>
  <si>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</si>
  <si>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</si>
  <si>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</si>
  <si>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</si>
  <si>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</si>
  <si>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</si>
  <si>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</si>
  <si>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</si>
  <si>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</si>
  <si>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</si>
  <si>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</si>
  <si>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</si>
  <si>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</si>
  <si>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</si>
  <si>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</si>
  <si>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</si>
  <si>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</si>
  <si>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</si>
  <si>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</si>
  <si>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</si>
  <si>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</si>
  <si>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</si>
  <si>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</si>
  <si>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</si>
  <si>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</si>
  <si>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</si>
  <si>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</si>
  <si>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</si>
  <si>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</si>
  <si>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</si>
  <si>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</si>
  <si>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</si>
  <si>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</si>
  <si>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</si>
  <si>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</si>
  <si>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</si>
  <si>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</si>
  <si>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</si>
  <si>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</si>
  <si>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</si>
  <si>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</si>
  <si>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</si>
  <si>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</si>
  <si>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</si>
  <si>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</si>
  <si>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</si>
  <si>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</si>
  <si>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</si>
  <si>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</si>
  <si>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</si>
  <si>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</si>
  <si>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</si>
  <si>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</si>
  <si>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</si>
  <si>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</si>
  <si>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</si>
  <si>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</si>
  <si>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</si>
  <si>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</si>
  <si>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</si>
  <si>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</si>
  <si>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</si>
  <si>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</si>
  <si>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</si>
  <si>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</si>
  <si>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</si>
  <si>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</si>
  <si>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</si>
  <si>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</si>
  <si>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</si>
  <si>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</si>
  <si>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</si>
  <si>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</si>
  <si>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</si>
  <si>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</si>
  <si>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</si>
  <si>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</si>
  <si>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</si>
  <si>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</si>
  <si>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</si>
  <si>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</si>
  <si>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</si>
  <si>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</si>
  <si>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</si>
  <si>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</si>
  <si>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</si>
  <si>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</si>
  <si>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</si>
  <si>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</si>
  <si>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</si>
  <si>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</si>
  <si>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</si>
  <si>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</si>
  <si>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</si>
  <si>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</si>
  <si>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</si>
  <si>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</si>
  <si>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</si>
  <si>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</si>
  <si>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</si>
  <si>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</si>
  <si>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</si>
  <si>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</si>
  <si>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</si>
  <si>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</si>
  <si>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</si>
  <si>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</si>
  <si>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</si>
  <si>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</si>
  <si>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</si>
  <si>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</si>
  <si>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</si>
  <si>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</si>
  <si>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</si>
  <si>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</si>
  <si>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</si>
  <si>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</si>
  <si>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</si>
  <si>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</si>
  <si>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</si>
  <si>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</si>
  <si>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</si>
  <si>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</si>
  <si>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</si>
  <si>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</si>
  <si>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</si>
  <si>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</si>
  <si>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</si>
  <si>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</si>
  <si>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</si>
  <si>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</si>
  <si>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</si>
  <si>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</si>
  <si>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</si>
  <si>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</si>
  <si>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</si>
  <si>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</si>
  <si>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</si>
  <si>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</si>
  <si>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</si>
  <si>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</si>
  <si>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</si>
  <si>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</si>
  <si>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</si>
  <si>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</si>
  <si>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</si>
  <si>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</si>
  <si>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</si>
  <si>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</si>
  <si>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</si>
  <si>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</si>
  <si>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</si>
  <si>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</si>
  <si>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</si>
  <si>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</si>
  <si>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</si>
  <si>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</si>
  <si>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</si>
  <si>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</si>
  <si>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</si>
  <si>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</si>
  <si>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</si>
  <si>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</si>
  <si>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</si>
  <si>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</si>
  <si>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</si>
  <si>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</si>
  <si>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</si>
  <si>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</si>
  <si>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</si>
  <si>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</si>
  <si>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</si>
  <si>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</si>
  <si>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</si>
  <si>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</si>
  <si>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</si>
  <si>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</si>
  <si>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</si>
  <si>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</si>
  <si>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</si>
  <si>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</si>
  <si>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</si>
  <si>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</si>
  <si>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</si>
  <si>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</si>
  <si>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</si>
  <si>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</si>
  <si>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</si>
  <si>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</si>
  <si>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</si>
  <si>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</si>
  <si>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</si>
  <si>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</si>
  <si>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</si>
  <si>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</si>
  <si>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</si>
  <si>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</si>
  <si>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</si>
  <si>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</si>
  <si>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</si>
  <si>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</si>
  <si>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</si>
  <si>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</si>
  <si>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</si>
  <si>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</si>
  <si>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</si>
  <si>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</si>
  <si>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</si>
  <si>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</si>
  <si>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</si>
  <si>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</si>
  <si>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</si>
  <si>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</si>
  <si>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</si>
  <si>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</si>
  <si>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</si>
  <si>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</si>
  <si>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</si>
  <si>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</si>
  <si>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</si>
  <si>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</si>
  <si>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</si>
  <si>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</si>
  <si>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</si>
  <si>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</si>
  <si>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</si>
  <si>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</si>
  <si>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</si>
  <si>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</si>
  <si>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</si>
  <si>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</si>
  <si>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</si>
  <si>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</si>
  <si>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</si>
  <si>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</si>
  <si>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</si>
  <si>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</si>
  <si>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</si>
  <si>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</si>
  <si>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</si>
  <si>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</si>
  <si>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</si>
  <si>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</si>
  <si>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</si>
  <si>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</si>
  <si>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</si>
  <si>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</si>
  <si>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</si>
  <si>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</si>
  <si>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</si>
  <si>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</si>
  <si>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</si>
  <si>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</si>
  <si>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</si>
  <si>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</si>
  <si>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</si>
  <si>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</si>
  <si>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</si>
  <si>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</si>
  <si>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</si>
  <si>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</si>
  <si>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</si>
  <si>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</si>
  <si>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</si>
  <si>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</si>
  <si>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</si>
  <si>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</si>
  <si>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</si>
  <si>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</si>
  <si>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</si>
  <si>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</si>
  <si>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</si>
  <si>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</si>
  <si>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</si>
  <si>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</si>
  <si>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</si>
  <si>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</si>
  <si>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</si>
  <si>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</si>
  <si>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</si>
  <si>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</si>
  <si>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</si>
  <si>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</si>
  <si>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</si>
  <si>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</si>
  <si>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</si>
  <si>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</si>
  <si>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</si>
  <si>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</si>
  <si>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</si>
  <si>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</si>
  <si>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</si>
  <si>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</si>
  <si>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</si>
  <si>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</si>
  <si>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</si>
  <si>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</si>
  <si>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</si>
  <si>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</si>
  <si>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</si>
  <si>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</si>
  <si>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</si>
  <si>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</si>
  <si>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</si>
  <si>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</si>
  <si>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</si>
  <si>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</si>
  <si>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</si>
  <si>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</si>
  <si>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</si>
  <si>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</si>
  <si>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</si>
  <si>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</si>
  <si>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</si>
  <si>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</si>
  <si>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</si>
  <si>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</si>
  <si>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</si>
  <si>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</si>
  <si>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</si>
  <si>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</si>
  <si>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</si>
  <si>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</si>
  <si>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</si>
  <si>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</si>
  <si>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</si>
  <si>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</si>
  <si>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</si>
  <si>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</si>
  <si>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</si>
  <si>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</si>
  <si>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</si>
  <si>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</si>
  <si>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</si>
  <si>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</si>
  <si>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</si>
  <si>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</si>
  <si>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</si>
  <si>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</si>
  <si>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</si>
  <si>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</si>
  <si>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</si>
  <si>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</si>
  <si>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</si>
  <si>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</si>
  <si>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</si>
  <si>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</si>
  <si>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</si>
  <si>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</si>
  <si>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</si>
  <si>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</si>
  <si>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</si>
  <si>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</si>
  <si>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</si>
  <si>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</si>
  <si>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</si>
  <si>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</si>
  <si>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</si>
  <si>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</si>
  <si>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</si>
  <si>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</si>
  <si>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</si>
  <si>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</si>
  <si>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</si>
  <si>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</si>
  <si>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</si>
  <si>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</si>
  <si>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</si>
  <si>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</si>
  <si>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</si>
  <si>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</si>
  <si>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</si>
  <si>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</si>
  <si>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</si>
  <si>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</si>
  <si>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</si>
  <si>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</si>
  <si>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</si>
  <si>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</si>
  <si>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</si>
  <si>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</si>
  <si>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</si>
  <si>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</si>
  <si>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</si>
  <si>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</si>
  <si>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</si>
  <si>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</si>
  <si>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</si>
  <si>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</si>
  <si>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</si>
  <si>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</si>
  <si>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</si>
  <si>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</si>
  <si>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</si>
  <si>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</si>
  <si>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</si>
  <si>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</si>
  <si>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</si>
  <si>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</si>
  <si>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</si>
  <si>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</si>
  <si>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</si>
  <si>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</si>
  <si>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</si>
  <si>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</si>
  <si>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</si>
  <si>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</si>
  <si>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</si>
  <si>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</si>
  <si>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</si>
  <si>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</si>
  <si>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</si>
  <si>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</si>
  <si>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</si>
  <si>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</si>
  <si>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</si>
  <si>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</si>
  <si>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</si>
  <si>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</si>
  <si>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</si>
  <si>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</si>
  <si>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</si>
  <si>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</si>
  <si>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</si>
  <si>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</si>
  <si>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</si>
  <si>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</si>
  <si>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</si>
  <si>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</si>
  <si>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</si>
  <si>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</si>
  <si>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</si>
  <si>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</si>
  <si>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</si>
  <si>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</si>
  <si>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</si>
  <si>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</si>
  <si>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</si>
  <si>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</si>
  <si>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</si>
  <si>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</si>
  <si>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</si>
  <si>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</si>
  <si>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</si>
  <si>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</si>
  <si>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</si>
  <si>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</si>
  <si>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</si>
  <si>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</si>
  <si>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</si>
  <si>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</si>
  <si>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</si>
  <si>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</si>
  <si>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</si>
  <si>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</si>
  <si>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</si>
  <si>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</si>
  <si>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</si>
  <si>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</si>
  <si>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</si>
  <si>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</si>
  <si>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</si>
  <si>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</si>
  <si>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</si>
  <si>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</si>
  <si>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</si>
  <si>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</si>
  <si>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</si>
  <si>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</si>
  <si>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</si>
  <si>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</si>
  <si>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</si>
  <si>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</si>
  <si>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</si>
  <si>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</si>
  <si>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</si>
  <si>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</si>
  <si>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</si>
  <si>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</si>
  <si>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</si>
  <si>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</si>
  <si>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</si>
  <si>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</si>
  <si>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</si>
  <si>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</si>
  <si>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</si>
  <si>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</si>
  <si>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</si>
  <si>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</si>
  <si>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</si>
  <si>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</si>
  <si>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</si>
  <si>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</si>
  <si>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</si>
  <si>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</si>
  <si>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</si>
  <si>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</si>
  <si>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</si>
  <si>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</si>
  <si>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</si>
  <si>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</si>
  <si>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</si>
  <si>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</si>
  <si>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</si>
  <si>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</si>
  <si>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</si>
  <si>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</si>
  <si>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</si>
  <si>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</si>
  <si>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</si>
  <si>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</si>
  <si>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</si>
  <si>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</si>
  <si>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</si>
  <si>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</si>
  <si>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</si>
  <si>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</si>
  <si>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</si>
  <si>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</si>
  <si>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</si>
  <si>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</si>
  <si>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</si>
  <si>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</si>
  <si>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</si>
  <si>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</si>
  <si>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</si>
  <si>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</si>
  <si>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</si>
  <si>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</si>
  <si>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</si>
  <si>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</si>
  <si>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</si>
  <si>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</si>
  <si>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</si>
  <si>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</si>
  <si>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</si>
  <si>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</si>
  <si>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</si>
  <si>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</si>
  <si>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</si>
  <si>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</si>
  <si>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</si>
  <si>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</si>
  <si>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</si>
  <si>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</si>
  <si>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</si>
  <si>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</si>
  <si>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</si>
  <si>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</si>
  <si>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</si>
  <si>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</si>
  <si>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</si>
  <si>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</si>
  <si>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</si>
  <si>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</si>
  <si>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</si>
  <si>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</si>
  <si>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</si>
  <si>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</si>
  <si>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</si>
  <si>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</si>
  <si>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</si>
  <si>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</si>
  <si>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</si>
  <si>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</si>
  <si>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</si>
  <si>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</si>
  <si>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</si>
  <si>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</si>
  <si>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</si>
  <si>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</si>
  <si>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</si>
  <si>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</si>
  <si>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</si>
  <si>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</si>
  <si>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</si>
  <si>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</si>
  <si>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</si>
  <si>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</si>
  <si>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</si>
  <si>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</si>
  <si>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</si>
  <si>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</si>
  <si>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</si>
  <si>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</si>
  <si>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</si>
  <si>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</si>
  <si>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</si>
  <si>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</si>
  <si>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</si>
  <si>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</si>
  <si>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</si>
  <si>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</si>
  <si>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</si>
  <si>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</si>
  <si>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</si>
  <si>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</si>
  <si>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</si>
  <si>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</si>
  <si>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</si>
  <si>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</si>
  <si>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</si>
  <si>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</si>
  <si>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</si>
  <si>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</si>
  <si>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</si>
  <si>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</si>
  <si>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</si>
  <si>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</si>
  <si>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</si>
  <si>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</si>
  <si>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</si>
  <si>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</si>
  <si>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</si>
  <si>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</si>
  <si>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</si>
  <si>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</si>
  <si>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</si>
  <si>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</si>
  <si>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</si>
  <si>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</si>
  <si>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</si>
  <si>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</si>
  <si>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</si>
  <si>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</si>
  <si>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</si>
  <si>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</si>
  <si>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</si>
  <si>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</si>
  <si>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</si>
  <si>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</si>
  <si>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</si>
  <si>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</si>
  <si>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</si>
  <si>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</si>
  <si>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</si>
  <si>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</si>
  <si>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</si>
  <si>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</si>
  <si>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</si>
  <si>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</si>
  <si>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</si>
  <si>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</si>
  <si>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</si>
  <si>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</si>
  <si>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</si>
  <si>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</si>
  <si>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</si>
  <si>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</si>
  <si>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</si>
  <si>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</si>
  <si>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</si>
  <si>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</si>
  <si>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</si>
  <si>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</si>
  <si>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</si>
  <si>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</si>
  <si>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</si>
  <si>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</si>
  <si>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</si>
  <si>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</si>
  <si>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</si>
  <si>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</si>
  <si>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</si>
  <si>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</si>
  <si>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</si>
  <si>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</si>
  <si>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</si>
  <si>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</si>
  <si>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</si>
  <si>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</si>
  <si>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</si>
  <si>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</si>
  <si>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</si>
  <si>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</si>
  <si>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</si>
  <si>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</si>
  <si>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</si>
  <si>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</si>
  <si>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</si>
  <si>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</si>
  <si>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</si>
  <si>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</si>
  <si>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</si>
  <si>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</si>
  <si>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</si>
  <si>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</si>
  <si>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</si>
  <si>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</si>
  <si>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</si>
  <si>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</si>
  <si>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</si>
  <si>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</si>
  <si>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</si>
  <si>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</si>
  <si>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</si>
  <si>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</si>
  <si>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</si>
  <si>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</si>
  <si>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</si>
  <si>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</si>
  <si>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</si>
  <si>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</si>
  <si>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</si>
  <si>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</si>
  <si>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</si>
  <si>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</si>
  <si>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</si>
  <si>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</si>
  <si>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</si>
  <si>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</si>
  <si>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</si>
  <si>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</si>
  <si>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</si>
  <si>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</si>
  <si>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</si>
  <si>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</si>
  <si>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</si>
  <si>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</si>
  <si>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</si>
  <si>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</si>
  <si>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</si>
  <si>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</si>
  <si>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</si>
  <si>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</si>
  <si>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</si>
  <si>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</si>
  <si>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</si>
  <si>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</si>
  <si>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</si>
  <si>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</si>
  <si>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</si>
  <si>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</si>
  <si>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</si>
  <si>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</si>
  <si>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</si>
  <si>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</si>
  <si>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</si>
  <si>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</si>
  <si>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</si>
  <si>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</si>
  <si>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</si>
  <si>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</si>
  <si>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</si>
  <si>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</si>
  <si>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</si>
  <si>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</si>
  <si>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</si>
  <si>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</si>
  <si>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</si>
  <si>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</si>
  <si>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</si>
  <si>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</si>
  <si>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</si>
  <si>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</si>
  <si>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</si>
  <si>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</si>
  <si>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</si>
  <si>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</si>
  <si>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</si>
  <si>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</si>
  <si>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</si>
  <si>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</si>
  <si>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</si>
  <si>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</si>
  <si>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</si>
  <si>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</si>
  <si>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</si>
  <si>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</si>
  <si>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</si>
  <si>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</si>
  <si>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</si>
  <si>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</si>
  <si>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</si>
  <si>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</si>
  <si>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</si>
  <si>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</si>
  <si>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</si>
  <si>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</si>
  <si>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</si>
  <si>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</si>
  <si>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</si>
  <si>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</si>
  <si>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</si>
  <si>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</si>
  <si>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</si>
  <si>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</si>
  <si>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</si>
  <si>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</si>
  <si>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</si>
  <si>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</si>
  <si>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</si>
  <si>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</si>
  <si>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</si>
  <si>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</si>
  <si>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</si>
  <si>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</si>
  <si>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</si>
  <si>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</si>
  <si>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</si>
  <si>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</si>
  <si>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</si>
  <si>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</si>
  <si>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</si>
  <si>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</si>
  <si>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</si>
  <si>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</si>
  <si>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</si>
  <si>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</si>
  <si>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</si>
  <si>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</si>
  <si>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</si>
  <si>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</si>
  <si>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</si>
  <si>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</si>
  <si>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</si>
  <si>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</si>
  <si>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</si>
  <si>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</si>
  <si>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</si>
  <si>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</si>
  <si>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</si>
  <si>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</si>
  <si>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</si>
  <si>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</si>
  <si>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</si>
  <si>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</si>
  <si>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</si>
  <si>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</si>
  <si>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</si>
  <si>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</si>
  <si>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</si>
  <si>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</si>
  <si>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</si>
  <si>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</si>
  <si>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</si>
  <si>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</si>
  <si>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</si>
  <si>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</si>
  <si>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</si>
  <si>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</si>
  <si>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</si>
  <si>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</si>
  <si>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</si>
  <si>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</si>
  <si>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</si>
  <si>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</si>
  <si>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</si>
  <si>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</si>
  <si>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</si>
  <si>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</si>
  <si>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</si>
  <si>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</si>
  <si>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</si>
  <si>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</si>
  <si>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</si>
  <si>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</si>
  <si>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</si>
  <si>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</si>
  <si>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</si>
  <si>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</si>
  <si>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</si>
  <si>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</si>
  <si>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</si>
  <si>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</si>
  <si>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</si>
  <si>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</si>
  <si>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</si>
  <si>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</si>
  <si>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</si>
  <si>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</si>
  <si>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</si>
  <si>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</si>
  <si>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</si>
  <si>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</si>
  <si>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</si>
  <si>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</si>
  <si>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</si>
  <si>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</si>
  <si>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</si>
  <si>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</si>
  <si>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</si>
  <si>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</si>
  <si>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</si>
  <si>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</si>
  <si>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</si>
  <si>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</si>
  <si>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</si>
  <si>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</si>
  <si>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</si>
  <si>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</si>
  <si>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</si>
  <si>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</si>
  <si>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</si>
  <si>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</si>
  <si>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</si>
  <si>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</si>
  <si>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</si>
  <si>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</si>
  <si>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</si>
  <si>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</si>
  <si>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</si>
  <si>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</si>
  <si>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</si>
  <si>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</si>
  <si>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</si>
  <si>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</si>
  <si>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</si>
  <si>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</si>
  <si>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</si>
  <si>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</si>
  <si>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</si>
  <si>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</si>
  <si>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</si>
  <si>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</si>
  <si>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</si>
  <si>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</si>
  <si>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</si>
  <si>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</si>
  <si>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</si>
  <si>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</si>
  <si>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</si>
  <si>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</si>
  <si>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</si>
  <si>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</si>
  <si>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</si>
  <si>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</si>
  <si>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</si>
  <si>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</si>
  <si>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</si>
  <si>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</si>
  <si>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</si>
  <si>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</si>
  <si>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</si>
  <si>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</si>
  <si>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</si>
  <si>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</si>
  <si>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</si>
  <si>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</si>
  <si>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</si>
  <si>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</si>
  <si>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</si>
  <si>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</si>
  <si>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</si>
  <si>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</si>
  <si>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</si>
  <si>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</si>
  <si>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</si>
  <si>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</si>
  <si>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</si>
  <si>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</si>
  <si>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</si>
  <si>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</si>
  <si>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</si>
  <si>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</si>
  <si>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</si>
  <si>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</si>
  <si>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</si>
  <si>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</si>
  <si>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</si>
  <si>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</si>
  <si>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</si>
  <si>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</si>
  <si>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</si>
  <si>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</si>
  <si>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</si>
  <si>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</si>
  <si>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</si>
  <si>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</si>
  <si>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</si>
  <si>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</si>
  <si>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</si>
  <si>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</si>
  <si>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</si>
  <si>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</si>
  <si>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</si>
  <si>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</si>
  <si>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</si>
  <si>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</si>
  <si>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</si>
  <si>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</si>
  <si>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</si>
  <si>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</si>
  <si>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</si>
  <si>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</si>
  <si>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</si>
  <si>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</si>
  <si>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</si>
  <si>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</si>
  <si>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</si>
  <si>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</si>
  <si>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</si>
  <si>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</si>
  <si>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</si>
  <si>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</si>
  <si>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</si>
  <si>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</si>
  <si>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</si>
  <si>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</si>
  <si>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</si>
  <si>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</si>
  <si>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</si>
  <si>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</si>
  <si>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</si>
  <si>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</si>
  <si>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</si>
  <si>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</si>
  <si>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</si>
  <si>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</si>
  <si>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</si>
  <si>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</si>
  <si>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</si>
  <si>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</si>
  <si>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</si>
  <si>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</si>
  <si>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</si>
  <si>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</si>
  <si>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</si>
  <si>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</si>
  <si>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</si>
  <si>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</si>
  <si>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</si>
  <si>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</si>
  <si>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</si>
  <si>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</si>
  <si>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</si>
  <si>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</si>
  <si>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</si>
  <si>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</si>
  <si>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</si>
  <si>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</si>
  <si>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</si>
  <si>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</si>
  <si>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</si>
  <si>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</si>
  <si>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</si>
  <si>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</si>
  <si>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</si>
  <si>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</si>
  <si>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</si>
  <si>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</si>
  <si>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</si>
  <si>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</si>
  <si>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</si>
  <si>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</si>
  <si>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</si>
  <si>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</si>
  <si>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</si>
  <si>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</si>
  <si>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</si>
  <si>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</si>
  <si>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</si>
  <si>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</si>
  <si>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</si>
  <si>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</si>
  <si>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</si>
  <si>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</si>
  <si>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</si>
  <si>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</si>
  <si>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</si>
  <si>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</si>
  <si>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</si>
  <si>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</si>
  <si>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</si>
  <si>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</si>
  <si>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</si>
  <si>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</si>
  <si>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</si>
  <si>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</si>
  <si>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</si>
  <si>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</si>
  <si>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</si>
  <si>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</si>
  <si>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</si>
  <si>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</si>
  <si>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</si>
  <si>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</si>
  <si>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</si>
  <si>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</si>
  <si>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</si>
  <si>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</si>
  <si>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</si>
  <si>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</si>
  <si>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</si>
  <si>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</si>
  <si>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</si>
  <si>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</si>
  <si>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</si>
  <si>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</si>
  <si>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</si>
  <si>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</si>
  <si>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</si>
  <si>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</si>
  <si>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</si>
  <si>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</si>
  <si>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</si>
  <si>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</si>
  <si>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</si>
  <si>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</si>
  <si>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</si>
  <si>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</si>
  <si>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</si>
  <si>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</si>
  <si>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</si>
  <si>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</si>
  <si>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</si>
  <si>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</si>
  <si>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</si>
  <si>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</si>
  <si>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</si>
  <si>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</si>
  <si>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</si>
  <si>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</si>
  <si>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</si>
  <si>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</si>
  <si>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</si>
  <si>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</si>
  <si>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</si>
  <si>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</si>
  <si>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</si>
  <si>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</si>
  <si>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</si>
  <si>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</si>
  <si>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</si>
  <si>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</si>
  <si>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</si>
  <si>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</si>
  <si>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</si>
  <si>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</si>
  <si>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</si>
  <si>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</si>
  <si>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</si>
  <si>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</si>
  <si>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</si>
  <si>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</si>
  <si>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</si>
  <si>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</si>
  <si>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</si>
  <si>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</si>
  <si>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</si>
  <si>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</si>
  <si>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</si>
  <si>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</si>
  <si>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</si>
  <si>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</si>
  <si>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</si>
  <si>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</si>
  <si>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</si>
  <si>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</si>
  <si>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</si>
  <si>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</si>
  <si>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</si>
  <si>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</si>
  <si>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</si>
  <si>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</si>
  <si>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</si>
  <si>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</si>
  <si>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</si>
  <si>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</si>
  <si>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</si>
  <si>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</si>
  <si>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</si>
  <si>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</si>
  <si>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</si>
  <si>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</si>
  <si>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</si>
  <si>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</si>
  <si>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</si>
  <si>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</si>
  <si>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</si>
  <si>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</si>
  <si>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</si>
  <si>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</si>
  <si>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</si>
  <si>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</si>
  <si>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</si>
  <si>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</si>
  <si>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</si>
  <si>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</si>
  <si>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</si>
  <si>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</si>
  <si>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</si>
  <si>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</si>
  <si>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</si>
  <si>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</si>
  <si>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</si>
  <si>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</si>
  <si>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</si>
  <si>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</si>
  <si>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</si>
  <si>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</si>
  <si>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</si>
  <si>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</si>
  <si>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</si>
  <si>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</si>
  <si>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</si>
  <si>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</si>
  <si>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</si>
  <si>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</si>
  <si>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</si>
  <si>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</si>
  <si>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</si>
  <si>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</si>
  <si>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</si>
  <si>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</si>
  <si>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</si>
  <si>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</si>
  <si>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</si>
  <si>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</si>
  <si>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</si>
  <si>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</si>
  <si>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</si>
  <si>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</si>
  <si>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</si>
  <si>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</si>
  <si>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</si>
  <si>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</si>
  <si>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</si>
  <si>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</si>
  <si>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</si>
  <si>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</si>
  <si>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</si>
  <si>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</si>
  <si>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</si>
  <si>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</si>
  <si>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</si>
  <si>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</si>
  <si>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</si>
  <si>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</si>
  <si>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</si>
  <si>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</si>
  <si>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</si>
  <si>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</si>
  <si>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</si>
  <si>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</si>
  <si>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</si>
  <si>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</si>
  <si>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</si>
  <si>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</si>
  <si>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</si>
  <si>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</si>
  <si>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</si>
  <si>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</si>
  <si>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</si>
  <si>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</si>
  <si>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</si>
  <si>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</si>
  <si>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</si>
  <si>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</si>
  <si>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</si>
  <si>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</si>
  <si>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</si>
  <si>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</si>
  <si>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</si>
  <si>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</si>
  <si>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</si>
  <si>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</si>
  <si>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</si>
  <si>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</si>
  <si>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</si>
  <si>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</si>
  <si>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</si>
  <si>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</si>
  <si>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</si>
  <si>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</si>
  <si>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</si>
  <si>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</si>
  <si>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</si>
  <si>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</si>
  <si>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</si>
  <si>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</si>
  <si>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</si>
  <si>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</si>
  <si>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</si>
  <si>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</si>
  <si>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</si>
  <si>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</si>
  <si>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</si>
  <si>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</si>
  <si>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</si>
  <si>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</si>
  <si>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</si>
  <si>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</si>
  <si>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</si>
  <si>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</si>
  <si>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</si>
  <si>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</si>
  <si>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</si>
  <si>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</si>
  <si>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</si>
  <si>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</si>
  <si>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</si>
  <si>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</si>
  <si>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</si>
  <si>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</si>
  <si>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</si>
  <si>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</si>
  <si>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</si>
  <si>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</si>
  <si>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</si>
  <si>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</si>
  <si>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</si>
  <si>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</si>
  <si>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</si>
  <si>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</si>
  <si>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</si>
  <si>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</si>
  <si>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</si>
  <si>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</si>
  <si>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</si>
  <si>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</si>
  <si>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</si>
  <si>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</si>
  <si>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</si>
  <si>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</si>
  <si>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</si>
  <si>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</si>
  <si>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</si>
  <si>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</si>
  <si>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</si>
  <si>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</si>
  <si>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</si>
  <si>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</si>
  <si>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</si>
  <si>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</si>
  <si>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</si>
  <si>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</si>
  <si>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</si>
  <si>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</si>
  <si>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</si>
  <si>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</si>
  <si>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</si>
  <si>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</si>
  <si>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</si>
  <si>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</si>
  <si>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</si>
  <si>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</si>
  <si>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</si>
  <si>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</si>
  <si>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</si>
  <si>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</si>
  <si>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</si>
  <si>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</si>
  <si>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</si>
  <si>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</si>
  <si>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</si>
  <si>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</si>
  <si>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</si>
  <si>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</si>
  <si>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</si>
  <si>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</si>
  <si>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</si>
  <si>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</si>
  <si>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</si>
  <si>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</si>
  <si>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</si>
  <si>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</si>
  <si>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</si>
  <si>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</si>
  <si>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</si>
  <si>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</si>
  <si>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</si>
  <si>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</si>
  <si>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</si>
  <si>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</si>
  <si>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</si>
  <si>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</si>
  <si>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</si>
  <si>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</si>
  <si>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</si>
  <si>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</si>
  <si>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</si>
  <si>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</si>
  <si>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</si>
  <si>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</si>
  <si>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</si>
  <si>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</si>
  <si>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</si>
  <si>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</si>
  <si>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</si>
  <si>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</si>
  <si>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</si>
  <si>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</si>
  <si>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</si>
  <si>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</si>
  <si>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</si>
  <si>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</si>
  <si>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</si>
  <si>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</si>
  <si>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</si>
  <si>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</si>
  <si>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</si>
  <si>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</si>
  <si>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</si>
  <si>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</si>
  <si>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</si>
  <si>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</si>
  <si>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</si>
  <si>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</si>
  <si>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</si>
  <si>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</si>
  <si>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</si>
  <si>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</si>
  <si>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</si>
  <si>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</si>
  <si>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</si>
  <si>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</si>
  <si>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</si>
  <si>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</si>
  <si>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</si>
  <si>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</si>
  <si>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</si>
  <si>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</si>
  <si>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</si>
  <si>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</si>
  <si>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</si>
  <si>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</si>
  <si>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</si>
  <si>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</si>
  <si>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</si>
  <si>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</si>
  <si>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</si>
  <si>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</si>
  <si>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</si>
  <si>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</si>
  <si>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</si>
  <si>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</si>
  <si>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</si>
  <si>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</si>
  <si>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</si>
  <si>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</si>
  <si>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</si>
  <si>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</si>
  <si>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</si>
  <si>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</si>
  <si>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</si>
  <si>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</si>
  <si>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</si>
  <si>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</si>
  <si>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</si>
  <si>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</si>
  <si>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</si>
  <si>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</si>
  <si>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</si>
  <si>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</si>
  <si>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</si>
  <si>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</si>
  <si>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</si>
  <si>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</si>
  <si>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</si>
  <si>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</si>
  <si>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</si>
  <si>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</si>
  <si>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</si>
  <si>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</si>
  <si>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</si>
  <si>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</si>
  <si>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</si>
  <si>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</si>
  <si>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</si>
  <si>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</si>
  <si>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</si>
  <si>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</si>
  <si>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</si>
  <si>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</si>
  <si>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</si>
  <si>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</si>
  <si>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</si>
  <si>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</si>
  <si>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</si>
  <si>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</si>
  <si>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</si>
  <si>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</si>
  <si>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</si>
  <si>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</si>
  <si>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</si>
  <si>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</si>
  <si>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</si>
  <si>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</si>
  <si>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</si>
  <si>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</si>
  <si>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</si>
  <si>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</si>
  <si>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</si>
  <si>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</si>
  <si>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</si>
  <si>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</si>
  <si>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</si>
  <si>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</si>
  <si>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</si>
  <si>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</si>
  <si>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</si>
  <si>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</si>
  <si>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</si>
  <si>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</si>
  <si>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</si>
  <si>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</si>
  <si>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</si>
  <si>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</si>
  <si>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</si>
  <si>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</si>
  <si>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</si>
  <si>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</si>
  <si>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</si>
  <si>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</si>
  <si>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</si>
  <si>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</si>
  <si>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</si>
  <si>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</si>
  <si>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</si>
  <si>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</si>
  <si>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</si>
  <si>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</si>
  <si>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</si>
  <si>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</si>
  <si>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</si>
  <si>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</si>
  <si>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</si>
  <si>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</si>
  <si>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</si>
  <si>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</si>
  <si>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</si>
  <si>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</si>
  <si>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</si>
  <si>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</si>
  <si>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</si>
  <si>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</si>
  <si>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</si>
  <si>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</si>
  <si>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</si>
  <si>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</si>
  <si>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</si>
  <si>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</si>
  <si>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</si>
  <si>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</si>
  <si>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</si>
  <si>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</si>
  <si>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</si>
  <si>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</si>
  <si>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</si>
  <si>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</si>
  <si>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</si>
  <si>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</si>
  <si>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</si>
  <si>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</si>
  <si>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</si>
  <si>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</si>
  <si>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</si>
  <si>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</si>
  <si>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</si>
  <si>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</si>
  <si>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</si>
  <si>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</si>
  <si>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</si>
  <si>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</si>
  <si>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</si>
  <si>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</si>
  <si>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</si>
  <si>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</si>
  <si>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</si>
  <si>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</si>
  <si>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</si>
  <si>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</si>
  <si>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</si>
  <si>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</si>
  <si>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</si>
  <si>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</si>
  <si>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</si>
  <si>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</si>
  <si>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</si>
  <si>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</si>
  <si>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</si>
  <si>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</si>
  <si>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</si>
  <si>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</si>
  <si>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</si>
  <si>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</si>
  <si>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</si>
  <si>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</si>
  <si>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</si>
  <si>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</si>
  <si>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</si>
  <si>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</si>
  <si>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</si>
  <si>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</si>
  <si>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</si>
  <si>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</si>
  <si>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</si>
  <si>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</si>
  <si>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</si>
  <si>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</si>
  <si>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</si>
  <si>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</si>
  <si>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</si>
  <si>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</si>
  <si>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</si>
  <si>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</si>
  <si>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</si>
  <si>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</si>
  <si>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</si>
  <si>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</si>
  <si>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</si>
  <si>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</si>
  <si>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</si>
  <si>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</si>
  <si>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</si>
  <si>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</si>
  <si>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</si>
  <si>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</si>
  <si>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</si>
  <si>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</si>
  <si>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</si>
  <si>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</si>
  <si>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</si>
  <si>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</si>
  <si>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</si>
  <si>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</si>
  <si>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</si>
  <si>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</si>
  <si>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</si>
  <si>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</si>
  <si>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</si>
  <si>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</si>
  <si>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</si>
  <si>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</si>
  <si>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</si>
  <si>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</si>
  <si>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</si>
  <si>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</si>
  <si>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</si>
  <si>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</si>
  <si>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</si>
  <si>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</si>
  <si>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</si>
  <si>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</si>
  <si>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</si>
  <si>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</si>
  <si>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</si>
  <si>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</si>
  <si>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</si>
  <si>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</si>
  <si>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</si>
  <si>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</si>
  <si>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</si>
  <si>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</si>
  <si>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</si>
  <si>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</si>
  <si>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</si>
  <si>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</si>
  <si>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</si>
  <si>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</si>
  <si>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</si>
  <si>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</si>
  <si>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</si>
  <si>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</si>
  <si>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</si>
  <si>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</si>
  <si>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</si>
  <si>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</si>
  <si>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</si>
  <si>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</si>
  <si>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</si>
  <si>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</si>
  <si>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</si>
  <si>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</si>
  <si>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</si>
  <si>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</si>
  <si>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</si>
  <si>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</si>
  <si>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</si>
  <si>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</si>
  <si>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</si>
  <si>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</si>
  <si>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</si>
  <si>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</si>
  <si>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</si>
  <si>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</si>
  <si>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</si>
  <si>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</si>
  <si>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</si>
  <si>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</si>
  <si>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</si>
  <si>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</si>
  <si>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</si>
  <si>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</si>
  <si>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</si>
  <si>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</si>
  <si>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</si>
  <si>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</si>
  <si>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</si>
  <si>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</si>
  <si>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</si>
  <si>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</si>
  <si>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</si>
  <si>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</si>
  <si>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</si>
  <si>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</si>
  <si>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</si>
  <si>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</si>
  <si>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</si>
  <si>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</si>
  <si>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</si>
  <si>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</si>
  <si>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</si>
  <si>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</si>
  <si>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</si>
  <si>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</si>
  <si>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</si>
  <si>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</si>
  <si>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</si>
  <si>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</si>
  <si>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</si>
  <si>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</si>
  <si>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</si>
  <si>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</si>
  <si>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</si>
  <si>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</si>
  <si>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</si>
  <si>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</si>
  <si>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</si>
  <si>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</si>
  <si>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</si>
  <si>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</si>
  <si>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</si>
  <si>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</si>
  <si>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</si>
  <si>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</si>
  <si>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</si>
  <si>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</si>
  <si>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</si>
  <si>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</si>
  <si>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</si>
  <si>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</si>
  <si>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</si>
  <si>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</si>
  <si>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</si>
  <si>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</si>
  <si>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</si>
  <si>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</si>
  <si>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</si>
  <si>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</si>
  <si>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</si>
  <si>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</si>
  <si>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</si>
  <si>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</si>
  <si>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</si>
  <si>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</si>
  <si>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</si>
  <si>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</si>
  <si>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</si>
  <si>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</si>
  <si>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</si>
  <si>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</si>
  <si>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</si>
  <si>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</si>
  <si>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</si>
  <si>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</si>
  <si>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</si>
  <si>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</si>
  <si>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</si>
  <si>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</si>
  <si>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</si>
  <si>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</si>
  <si>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</si>
  <si>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</si>
  <si>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</si>
  <si>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</si>
  <si>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</si>
  <si>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</si>
  <si>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</si>
  <si>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</si>
  <si>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</si>
  <si>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</si>
  <si>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</si>
  <si>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</si>
  <si>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</si>
  <si>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</si>
  <si>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</si>
  <si>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</si>
  <si>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</si>
  <si>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</si>
  <si>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</si>
  <si>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</si>
  <si>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</si>
  <si>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</si>
  <si>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</si>
  <si>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</si>
  <si>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</si>
  <si>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</si>
  <si>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</si>
  <si>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</si>
  <si>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</si>
  <si>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</si>
  <si>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</si>
  <si>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</si>
  <si>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</si>
  <si>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</si>
  <si>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</si>
  <si>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</si>
  <si>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</si>
  <si>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</si>
  <si>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</si>
  <si>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</si>
  <si>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</si>
  <si>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</si>
  <si>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</si>
  <si>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</si>
  <si>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</si>
  <si>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</si>
  <si>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</si>
  <si>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</si>
  <si>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</si>
  <si>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</si>
  <si>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</si>
  <si>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</si>
  <si>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</si>
  <si>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</si>
  <si>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</si>
  <si>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</si>
  <si>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</si>
  <si>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</si>
  <si>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</si>
  <si>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</si>
  <si>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</si>
  <si>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</si>
  <si>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</si>
  <si>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</si>
  <si>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</si>
  <si>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</si>
  <si>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</si>
  <si>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</si>
  <si>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</si>
  <si>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</si>
  <si>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</si>
  <si>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</si>
  <si>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</si>
  <si>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</si>
  <si>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</si>
  <si>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</si>
  <si>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</si>
  <si>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</si>
  <si>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</si>
  <si>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</si>
  <si>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</si>
  <si>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</si>
  <si>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</si>
  <si>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</si>
  <si>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</si>
  <si>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</si>
  <si>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</si>
  <si>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</si>
  <si>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</si>
  <si>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</si>
  <si>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</si>
  <si>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</si>
  <si>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</si>
  <si>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</si>
  <si>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</si>
  <si>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</si>
  <si>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</si>
  <si>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</si>
  <si>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</si>
  <si>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</si>
  <si>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</si>
  <si>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</si>
  <si>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</si>
  <si>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</si>
  <si>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</si>
  <si>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</si>
  <si>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</si>
  <si>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</si>
  <si>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</si>
  <si>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</si>
  <si>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</si>
  <si>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</si>
  <si>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</si>
  <si>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</si>
  <si>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</si>
  <si>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</si>
  <si>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</si>
  <si>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</si>
  <si>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</si>
  <si>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</si>
  <si>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</si>
  <si>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</si>
  <si>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</si>
  <si>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</si>
  <si>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</si>
  <si>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</si>
  <si>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</si>
  <si>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</si>
  <si>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</si>
  <si>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</si>
  <si>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</si>
  <si>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</si>
  <si>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</si>
  <si>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</si>
  <si>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</si>
  <si>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</si>
  <si>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</si>
  <si>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</si>
  <si>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</si>
  <si>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</si>
  <si>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</si>
  <si>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</si>
  <si>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</si>
  <si>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</si>
  <si>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</si>
  <si>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</si>
  <si>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</si>
  <si>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</si>
  <si>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</si>
  <si>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</si>
  <si>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</si>
  <si>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</si>
  <si>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</si>
  <si>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</si>
  <si>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</si>
  <si>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</si>
  <si>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</si>
  <si>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</si>
  <si>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</si>
  <si>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</si>
  <si>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</si>
  <si>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</si>
  <si>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</si>
  <si>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</si>
  <si>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</si>
  <si>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</si>
  <si>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</si>
  <si>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</si>
  <si>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</si>
  <si>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</si>
  <si>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</si>
  <si>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</si>
  <si>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</si>
  <si>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</si>
  <si>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</si>
  <si>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</si>
  <si>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</si>
  <si>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</si>
  <si>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</si>
  <si>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</si>
  <si>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</si>
  <si>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</si>
  <si>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</si>
  <si>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</si>
  <si>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</si>
  <si>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</si>
  <si>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</si>
  <si>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</si>
  <si>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</si>
  <si>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</si>
  <si>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</si>
  <si>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</si>
  <si>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</si>
  <si>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</si>
  <si>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</si>
  <si>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</si>
  <si>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</si>
  <si>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</si>
  <si>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</si>
  <si>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</si>
  <si>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</si>
  <si>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</si>
  <si>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</si>
  <si>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</si>
  <si>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</si>
  <si>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</si>
  <si>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</si>
  <si>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</si>
  <si>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</si>
  <si>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</si>
  <si>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</si>
  <si>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</si>
  <si>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</si>
  <si>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</si>
  <si>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</si>
  <si>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</si>
  <si>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</si>
  <si>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</si>
  <si>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</si>
  <si>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</si>
  <si>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</si>
  <si>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</si>
  <si>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</si>
  <si>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</si>
  <si>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</si>
  <si>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</si>
  <si>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</si>
  <si>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</si>
  <si>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</si>
  <si>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</si>
  <si>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</si>
  <si>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</si>
  <si>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</si>
  <si>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</si>
  <si>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</si>
  <si>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</si>
  <si>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</si>
  <si>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</si>
  <si>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</si>
  <si>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</si>
  <si>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</si>
  <si>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</si>
  <si>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</si>
  <si>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</si>
  <si>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</si>
  <si>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</si>
  <si>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</si>
  <si>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</si>
  <si>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</si>
  <si>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</si>
  <si>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</si>
  <si>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</si>
  <si>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</si>
  <si>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</si>
  <si>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</si>
  <si>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</si>
  <si>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</si>
  <si>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</si>
  <si>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</si>
  <si>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</si>
  <si>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</si>
  <si>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</si>
  <si>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</si>
  <si>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</si>
  <si>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</si>
  <si>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</si>
  <si>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</si>
  <si>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</si>
  <si>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</si>
  <si>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</si>
  <si>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</si>
  <si>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</si>
  <si>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</si>
  <si>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</si>
  <si>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</si>
  <si>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</si>
  <si>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</si>
  <si>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</si>
  <si>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</si>
  <si>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</si>
  <si>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</si>
  <si>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</si>
  <si>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</si>
  <si>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</si>
  <si>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</si>
  <si>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</si>
  <si>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</si>
  <si>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</si>
  <si>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</si>
  <si>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</si>
  <si>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</si>
  <si>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</si>
  <si>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</si>
  <si>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</si>
  <si>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</si>
  <si>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</si>
  <si>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</si>
  <si>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</si>
  <si>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</si>
  <si>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</si>
  <si>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</si>
  <si>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</si>
  <si>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</si>
  <si>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</si>
  <si>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</si>
  <si>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</si>
  <si>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</si>
  <si>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</si>
  <si>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</si>
  <si>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</si>
  <si>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</si>
  <si>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</si>
  <si>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</si>
  <si>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</si>
  <si>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</si>
  <si>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</si>
  <si>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</si>
  <si>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</si>
  <si>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</si>
  <si>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</si>
  <si>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</si>
  <si>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</si>
  <si>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</si>
  <si>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</si>
  <si>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</si>
  <si>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</si>
  <si>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</si>
  <si>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</si>
  <si>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</si>
  <si>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</si>
  <si>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</si>
  <si>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</si>
  <si>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</si>
  <si>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</si>
  <si>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</si>
  <si>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</si>
  <si>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</si>
  <si>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</si>
  <si>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</si>
  <si>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</si>
  <si>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</si>
  <si>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</si>
  <si>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</si>
  <si>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</si>
  <si>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</si>
  <si>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</si>
  <si>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</si>
  <si>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</si>
  <si>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</si>
  <si>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</si>
  <si>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</si>
  <si>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</si>
  <si>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</si>
  <si>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</si>
  <si>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</si>
  <si>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</si>
  <si>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</si>
  <si>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</si>
  <si>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</si>
  <si>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</si>
  <si>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</si>
  <si>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</si>
  <si>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</si>
  <si>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</si>
  <si>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</si>
  <si>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</si>
  <si>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</si>
  <si>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</si>
  <si>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</si>
  <si>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</si>
  <si>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</si>
  <si>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</si>
  <si>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</si>
  <si>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</si>
  <si>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</si>
  <si>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</si>
  <si>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</si>
  <si>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</si>
  <si>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</si>
  <si>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</si>
  <si>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</si>
  <si>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</si>
  <si>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</si>
  <si>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</si>
  <si>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</si>
  <si>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</si>
  <si>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</si>
  <si>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</si>
  <si>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</si>
  <si>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</si>
  <si>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</si>
  <si>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</si>
  <si>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</si>
  <si>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</si>
  <si>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</si>
  <si>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</si>
  <si>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</si>
  <si>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</si>
  <si>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</si>
  <si>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</si>
  <si>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</si>
  <si>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</si>
  <si>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</si>
  <si>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</si>
  <si>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</si>
  <si>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</si>
  <si>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</si>
  <si>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</si>
  <si>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</si>
  <si>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</si>
  <si>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</si>
  <si>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</si>
  <si>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</si>
  <si>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</si>
  <si>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</si>
  <si>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</si>
  <si>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</si>
  <si>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</si>
  <si>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</si>
  <si>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</si>
  <si>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</si>
  <si>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</si>
  <si>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</si>
  <si>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</si>
  <si>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</si>
  <si>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</si>
  <si>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</si>
  <si>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</si>
  <si>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</si>
  <si>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</si>
  <si>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</si>
  <si>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</si>
  <si>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</si>
  <si>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</si>
  <si>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</si>
  <si>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</si>
  <si>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</si>
  <si>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</si>
  <si>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</si>
  <si>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</si>
  <si>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</si>
  <si>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</si>
  <si>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</si>
  <si>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</si>
  <si>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</si>
  <si>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</si>
  <si>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</si>
  <si>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</si>
  <si>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</si>
  <si>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</si>
  <si>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</si>
  <si>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</si>
  <si>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</si>
  <si>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</si>
  <si>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</si>
  <si>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</si>
  <si>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</si>
  <si>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</si>
  <si>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</si>
  <si>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</si>
  <si>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</si>
  <si>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</si>
  <si>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</si>
  <si>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</si>
  <si>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</si>
  <si>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</si>
  <si>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</si>
  <si>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</si>
  <si>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</si>
  <si>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</si>
  <si>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</si>
  <si>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</si>
  <si>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</si>
  <si>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</si>
  <si>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</si>
  <si>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</si>
  <si>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</si>
  <si>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</si>
  <si>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</si>
  <si>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</si>
  <si>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</si>
  <si>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</si>
  <si>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</si>
  <si>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</si>
  <si>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</si>
  <si>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</si>
  <si>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</si>
  <si>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</si>
  <si>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</si>
  <si>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</si>
  <si>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</si>
  <si>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</si>
  <si>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</si>
  <si>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</si>
  <si>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</si>
  <si>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</si>
  <si>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</si>
  <si>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</si>
  <si>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</si>
  <si>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</si>
  <si>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</si>
  <si>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</si>
  <si>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</si>
  <si>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</si>
  <si>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</si>
  <si>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</si>
  <si>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</si>
  <si>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</si>
  <si>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</si>
  <si>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</si>
  <si>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</si>
  <si>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</si>
  <si>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</si>
  <si>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</si>
  <si>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</si>
  <si>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</si>
  <si>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</si>
  <si>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</si>
  <si>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</si>
  <si>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</si>
  <si>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</si>
  <si>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</si>
  <si>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</si>
  <si>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</si>
  <si>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</si>
  <si>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</si>
  <si>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</si>
  <si>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</si>
  <si>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</si>
  <si>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</si>
  <si>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</si>
  <si>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</si>
  <si>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</si>
  <si>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</si>
  <si>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</si>
  <si>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</si>
  <si>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</si>
  <si>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</si>
  <si>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</si>
  <si>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</si>
  <si>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</si>
  <si>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</si>
  <si>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</si>
  <si>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</si>
  <si>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</si>
  <si>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</si>
  <si>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</si>
  <si>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</si>
  <si>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</si>
  <si>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</si>
  <si>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</si>
  <si>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</si>
  <si>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</si>
  <si>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</si>
  <si>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</si>
  <si>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</si>
  <si>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</si>
  <si>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</si>
  <si>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</si>
  <si>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</si>
  <si>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</si>
  <si>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</si>
  <si>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</si>
  <si>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</si>
  <si>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</si>
  <si>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</si>
  <si>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</si>
  <si>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</si>
  <si>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</si>
  <si>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</si>
  <si>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</si>
  <si>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</si>
  <si>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</si>
  <si>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</si>
  <si>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</si>
  <si>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</si>
  <si>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</si>
  <si>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</si>
  <si>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</si>
  <si>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</si>
  <si>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</si>
  <si>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</si>
  <si>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</si>
  <si>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</si>
  <si>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</si>
  <si>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</si>
  <si>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</si>
  <si>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</si>
  <si>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</si>
  <si>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</si>
  <si>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</si>
  <si>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</si>
  <si>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</si>
  <si>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</si>
  <si>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</si>
  <si>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</si>
  <si>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</si>
  <si>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</si>
  <si>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</si>
  <si>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</si>
  <si>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</si>
  <si>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</si>
  <si>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</si>
  <si>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</si>
  <si>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</si>
  <si>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</si>
  <si>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</si>
  <si>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</si>
  <si>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</si>
  <si>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</si>
  <si>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</si>
  <si>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</si>
  <si>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</si>
  <si>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</si>
  <si>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</si>
  <si>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</si>
  <si>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</si>
  <si>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</si>
  <si>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</si>
  <si>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</si>
  <si>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</si>
  <si>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</si>
  <si>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</si>
  <si>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</si>
  <si>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</si>
  <si>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</si>
  <si>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</si>
  <si>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</si>
  <si>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</si>
  <si>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</si>
  <si>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</si>
  <si>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</si>
  <si>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</si>
  <si>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</si>
  <si>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</si>
  <si>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</si>
  <si>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</si>
  <si>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</si>
  <si>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</si>
  <si>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</si>
  <si>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</si>
  <si>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</si>
  <si>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</si>
  <si>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</si>
  <si>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</si>
  <si>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</si>
  <si>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</si>
  <si>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</si>
  <si>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</si>
  <si>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</si>
  <si>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</si>
  <si>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</si>
  <si>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</si>
  <si>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</si>
  <si>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</si>
  <si>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</si>
  <si>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</si>
  <si>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</si>
  <si>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</si>
  <si>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</si>
  <si>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</si>
  <si>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</si>
  <si>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</si>
  <si>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</si>
  <si>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</si>
  <si>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</si>
  <si>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</si>
  <si>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</si>
  <si>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</si>
  <si>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</si>
  <si>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</si>
  <si>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</si>
  <si>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</si>
  <si>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</si>
  <si>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</si>
  <si>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</si>
  <si>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</si>
  <si>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</si>
  <si>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</si>
  <si>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</si>
  <si>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</si>
  <si>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</si>
  <si>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</si>
  <si>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</si>
  <si>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</si>
  <si>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</si>
  <si>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</si>
  <si>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</si>
  <si>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</si>
  <si>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</si>
  <si>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</si>
  <si>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</si>
  <si>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</si>
  <si>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</si>
  <si>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</si>
  <si>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</si>
  <si>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</si>
  <si>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</si>
  <si>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</si>
  <si>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</si>
  <si>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</si>
  <si>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</si>
  <si>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</si>
  <si>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</si>
  <si>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</si>
  <si>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</si>
  <si>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</si>
  <si>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</si>
  <si>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</si>
  <si>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</si>
  <si>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</si>
  <si>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</si>
  <si>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</si>
  <si>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</si>
  <si>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</si>
  <si>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</si>
  <si>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</si>
  <si>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</si>
  <si>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</si>
  <si>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</si>
  <si>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</si>
  <si>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</si>
  <si>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</si>
  <si>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</si>
  <si>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</si>
  <si>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</si>
  <si>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</si>
  <si>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</si>
  <si>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</si>
  <si>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</si>
  <si>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</si>
  <si>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</si>
  <si>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</si>
  <si>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</si>
  <si>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</si>
  <si>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</si>
  <si>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</si>
  <si>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</si>
  <si>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</si>
  <si>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</si>
  <si>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</si>
  <si>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</si>
  <si>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</si>
  <si>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</si>
  <si>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</si>
  <si>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</si>
  <si>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</si>
  <si>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</si>
  <si>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</si>
  <si>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</si>
  <si>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</si>
  <si>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</si>
  <si>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</si>
  <si>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</si>
  <si>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</si>
  <si>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</si>
  <si>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</si>
  <si>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</si>
  <si>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</si>
  <si>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</si>
  <si>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</si>
  <si>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</si>
  <si>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</si>
  <si>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</si>
  <si>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</si>
  <si>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</si>
  <si>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</si>
  <si>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</si>
  <si>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</si>
  <si>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</si>
  <si>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</si>
  <si>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</si>
  <si>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</si>
  <si>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</si>
  <si>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</si>
  <si>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</si>
  <si>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</si>
  <si>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</si>
  <si>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</si>
  <si>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</si>
  <si>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</si>
  <si>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</si>
  <si>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</si>
  <si>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</si>
  <si>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</si>
  <si>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</si>
  <si>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</si>
  <si>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</si>
  <si>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</si>
  <si>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</si>
  <si>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</si>
  <si>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</si>
  <si>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</si>
  <si>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</si>
  <si>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</si>
  <si>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</si>
  <si>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</si>
  <si>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</si>
  <si>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</si>
  <si>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</si>
  <si>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</si>
  <si>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</si>
  <si>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</si>
  <si>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</si>
  <si>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</si>
  <si>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</si>
  <si>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</si>
  <si>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</si>
  <si>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</si>
  <si>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</si>
  <si>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</si>
  <si>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</si>
  <si>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</si>
  <si>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</si>
  <si>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</si>
  <si>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</si>
  <si>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</si>
  <si>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</si>
  <si>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</si>
  <si>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</si>
  <si>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</si>
  <si>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</si>
  <si>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</si>
  <si>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</si>
  <si>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</si>
  <si>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</si>
  <si>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</si>
  <si>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</si>
  <si>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</si>
  <si>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</si>
  <si>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</si>
  <si>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</si>
  <si>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</si>
  <si>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</si>
  <si>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</si>
  <si>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</si>
  <si>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</si>
  <si>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</si>
  <si>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</si>
  <si>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</si>
  <si>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</si>
  <si>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</si>
  <si>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</si>
  <si>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</si>
  <si>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</si>
  <si>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</si>
  <si>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</si>
  <si>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</si>
  <si>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</si>
  <si>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</si>
  <si>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</si>
  <si>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</si>
  <si>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</si>
  <si>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</si>
  <si>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</si>
  <si>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</si>
  <si>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</si>
  <si>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</si>
  <si>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</si>
  <si>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</si>
  <si>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</si>
  <si>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</si>
  <si>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</si>
  <si>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</si>
  <si>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</si>
  <si>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</si>
  <si>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</si>
  <si>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</si>
  <si>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</si>
  <si>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</si>
  <si>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</si>
  <si>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</si>
  <si>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</si>
  <si>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</si>
  <si>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</si>
  <si>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</si>
  <si>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</si>
  <si>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</si>
  <si>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</si>
  <si>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</si>
  <si>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</si>
  <si>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</si>
  <si>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</si>
  <si>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</si>
  <si>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</si>
  <si>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</si>
  <si>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</si>
  <si>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</si>
  <si>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</si>
  <si>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</si>
  <si>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</si>
  <si>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</si>
  <si>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</si>
  <si>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</si>
  <si>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</si>
  <si>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</si>
  <si>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</si>
  <si>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</si>
  <si>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</si>
  <si>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</si>
  <si>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</si>
  <si>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</si>
  <si>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</si>
  <si>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</si>
  <si>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</si>
  <si>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</si>
  <si>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</si>
  <si>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</si>
  <si>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</si>
  <si>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</si>
  <si>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</si>
  <si>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</si>
  <si>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</si>
  <si>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</si>
  <si>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</si>
  <si>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</si>
  <si>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</si>
  <si>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</si>
  <si>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</si>
  <si>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</si>
  <si>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</si>
  <si>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</si>
  <si>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</si>
  <si>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</si>
  <si>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</si>
  <si>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</si>
  <si>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</si>
  <si>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</si>
  <si>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</si>
  <si>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</si>
  <si>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</si>
  <si>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</si>
  <si>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</si>
  <si>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</si>
  <si>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</si>
  <si>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</si>
  <si>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</si>
  <si>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</si>
  <si>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</si>
  <si>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</si>
  <si>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</si>
  <si>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</si>
  <si>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</si>
  <si>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</si>
  <si>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</si>
  <si>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</si>
  <si>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</si>
  <si>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</si>
  <si>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</si>
  <si>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</si>
  <si>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</si>
  <si>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</si>
  <si>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</si>
  <si>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</si>
  <si>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</si>
  <si>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</si>
  <si>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</si>
  <si>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</si>
  <si>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</si>
  <si>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</si>
  <si>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</si>
  <si>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</si>
  <si>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</si>
  <si>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</si>
  <si>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</si>
  <si>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</si>
  <si>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</si>
  <si>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</si>
  <si>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</si>
  <si>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</si>
  <si>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</si>
  <si>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</si>
  <si>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</si>
  <si>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</si>
  <si>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</si>
  <si>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</si>
  <si>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</si>
  <si>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</si>
  <si>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</si>
  <si>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</si>
  <si>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</si>
  <si>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</si>
  <si>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</si>
  <si>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</si>
  <si>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</si>
  <si>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</si>
  <si>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</si>
  <si>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</si>
  <si>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</si>
  <si>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</si>
  <si>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</si>
  <si>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</si>
  <si>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</si>
  <si>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</si>
  <si>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</si>
  <si>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</si>
  <si>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</si>
  <si>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</si>
  <si>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</si>
  <si>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</si>
  <si>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</si>
  <si>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</si>
  <si>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</si>
  <si>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</si>
  <si>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</si>
  <si>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</si>
  <si>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</si>
  <si>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</si>
  <si>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</si>
  <si>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</si>
  <si>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</si>
  <si>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</si>
  <si>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</si>
  <si>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</si>
  <si>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</si>
  <si>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</si>
  <si>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</si>
  <si>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</si>
  <si>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</si>
  <si>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</si>
  <si>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</si>
  <si>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</si>
  <si>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</si>
  <si>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</si>
  <si>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</si>
  <si>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</si>
  <si>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</si>
  <si>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</si>
  <si>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</si>
  <si>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</si>
  <si>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</si>
  <si>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</si>
  <si>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</si>
  <si>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</si>
  <si>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</si>
  <si>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</si>
  <si>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</si>
  <si>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</si>
  <si>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</si>
  <si>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</si>
  <si>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</si>
  <si>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</si>
  <si>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</si>
  <si>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</si>
  <si>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</si>
  <si>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</si>
  <si>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</si>
  <si>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</si>
  <si>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</si>
  <si>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</si>
  <si>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</si>
  <si>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</si>
  <si>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</si>
  <si>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</si>
  <si>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</si>
  <si>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</si>
  <si>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</si>
  <si>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</si>
  <si>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</si>
  <si>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</si>
  <si>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</si>
  <si>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</si>
  <si>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</si>
  <si>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</si>
  <si>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</si>
  <si>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</si>
  <si>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</si>
  <si>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</si>
  <si>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</si>
  <si>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</si>
  <si>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</si>
  <si>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</si>
  <si>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</si>
  <si>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</si>
  <si>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</si>
  <si>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</si>
  <si>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</si>
  <si>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</si>
  <si>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</si>
  <si>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</si>
  <si>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</si>
  <si>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</si>
  <si>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</si>
  <si>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</si>
  <si>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</si>
  <si>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</si>
  <si>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</si>
  <si>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</si>
  <si>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</si>
  <si>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</si>
  <si>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</si>
  <si>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</si>
  <si>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</si>
  <si>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</si>
  <si>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</si>
  <si>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</si>
  <si>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</si>
  <si>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</si>
  <si>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</si>
  <si>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</si>
  <si>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</si>
  <si>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</si>
  <si>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</si>
  <si>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</si>
  <si>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</si>
  <si>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</si>
  <si>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</si>
  <si>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</si>
  <si>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</si>
  <si>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</si>
  <si>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</si>
  <si>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</si>
  <si>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</si>
  <si>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</si>
  <si>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</si>
  <si>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</si>
  <si>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</si>
  <si>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</si>
  <si>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</si>
  <si>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</si>
  <si>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</si>
  <si>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</si>
  <si>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</si>
  <si>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</si>
  <si>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</si>
  <si>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</si>
  <si>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</si>
  <si>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</si>
  <si>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</si>
  <si>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</si>
  <si>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</si>
  <si>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</si>
  <si>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</si>
  <si>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</si>
  <si>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</si>
  <si>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</si>
  <si>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</si>
  <si>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</si>
  <si>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</si>
  <si>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</si>
  <si>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</si>
  <si>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</si>
  <si>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</si>
  <si>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</si>
  <si>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</si>
  <si>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</si>
  <si>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</si>
  <si>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</si>
  <si>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</si>
  <si>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</si>
  <si>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</si>
  <si>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</si>
  <si>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</si>
  <si>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</si>
  <si>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</si>
  <si>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</si>
  <si>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</si>
  <si>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</si>
  <si>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</si>
  <si>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</si>
  <si>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</si>
  <si>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</si>
  <si>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</si>
  <si>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</si>
  <si>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</si>
  <si>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</si>
  <si>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</si>
  <si>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</si>
  <si>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</si>
  <si>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</si>
  <si>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</si>
  <si>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</si>
  <si>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</si>
  <si>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</si>
  <si>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</si>
  <si>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</si>
  <si>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</si>
  <si>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</si>
  <si>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</si>
  <si>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</si>
  <si>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</si>
  <si>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</si>
  <si>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</si>
  <si>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</si>
  <si>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</si>
  <si>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</si>
  <si>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</si>
  <si>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</si>
  <si>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</si>
  <si>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</si>
  <si>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</si>
  <si>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</si>
  <si>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</si>
  <si>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</si>
  <si>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</si>
  <si>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</si>
  <si>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</si>
  <si>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</si>
  <si>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</si>
  <si>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</si>
  <si>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</si>
  <si>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</si>
  <si>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</si>
  <si>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</si>
  <si>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</si>
  <si>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</si>
  <si>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</si>
  <si>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</si>
  <si>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</si>
  <si>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</si>
  <si>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</si>
  <si>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</si>
  <si>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</si>
  <si>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</si>
  <si>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</si>
  <si>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</si>
  <si>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</si>
  <si>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</si>
  <si>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</si>
  <si>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</si>
  <si>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</si>
  <si>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</si>
  <si>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</si>
  <si>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</si>
  <si>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</si>
  <si>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</si>
  <si>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</si>
  <si>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</si>
  <si>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</si>
  <si>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</si>
  <si>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</si>
  <si>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</si>
  <si>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</si>
  <si>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</si>
  <si>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</si>
  <si>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</si>
  <si>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</si>
  <si>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</si>
  <si>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</si>
  <si>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</si>
  <si>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</si>
  <si>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</si>
  <si>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</si>
  <si>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</si>
  <si>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</si>
  <si>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</si>
  <si>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</si>
  <si>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</si>
  <si>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</si>
  <si>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</si>
  <si>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</si>
  <si>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</si>
  <si>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</si>
  <si>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</si>
  <si>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</si>
  <si>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</si>
  <si>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</si>
  <si>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</si>
  <si>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</si>
  <si>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</si>
  <si>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</si>
  <si>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</si>
  <si>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</si>
  <si>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</si>
  <si>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</si>
  <si>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</si>
  <si>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</si>
  <si>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</si>
  <si>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</si>
  <si>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</si>
  <si>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</si>
  <si>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</si>
  <si>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</si>
  <si>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</si>
  <si>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</si>
  <si>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</si>
  <si>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</si>
  <si>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</si>
  <si>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</si>
  <si>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</si>
  <si>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</si>
  <si>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</si>
  <si>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</si>
  <si>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</si>
  <si>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</si>
  <si>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</si>
  <si>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</si>
  <si>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</si>
  <si>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</si>
  <si>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</si>
  <si>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</si>
  <si>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</si>
  <si>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</si>
  <si>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</si>
  <si>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</si>
  <si>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</si>
  <si>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</si>
  <si>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</si>
  <si>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</si>
  <si>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</si>
  <si>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</si>
  <si>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</si>
  <si>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</si>
  <si>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</si>
  <si>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</si>
  <si>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</si>
  <si>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</si>
  <si>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</si>
  <si>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</si>
  <si>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</si>
  <si>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</si>
  <si>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</si>
  <si>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</si>
  <si>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</si>
  <si>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</si>
  <si>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</si>
  <si>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</si>
  <si>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</si>
  <si>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</si>
  <si>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</si>
  <si>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</si>
  <si>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</si>
  <si>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</si>
  <si>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</si>
  <si>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</si>
  <si>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</si>
  <si>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</si>
  <si>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</si>
  <si>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</si>
  <si>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</si>
  <si>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</si>
  <si>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</si>
  <si>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</si>
  <si>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</si>
  <si>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</si>
  <si>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</si>
  <si>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</si>
  <si>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</si>
  <si>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</si>
  <si>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</si>
  <si>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</si>
  <si>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</si>
  <si>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</si>
  <si>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</si>
  <si>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</si>
  <si>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</si>
  <si>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</si>
  <si>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</si>
  <si>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</si>
  <si>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</si>
  <si>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</si>
  <si>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</si>
  <si>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</si>
  <si>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</si>
  <si>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</si>
  <si>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</si>
  <si>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</si>
  <si>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</si>
  <si>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</si>
  <si>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</si>
  <si>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</si>
  <si>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</si>
  <si>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</si>
  <si>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</si>
  <si>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</si>
  <si>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</si>
  <si>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</si>
  <si>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</si>
  <si>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</si>
  <si>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</si>
  <si>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</si>
  <si>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</si>
  <si>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</si>
  <si>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</si>
  <si>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</si>
  <si>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</si>
  <si>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</si>
  <si>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</si>
  <si>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</si>
  <si>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</si>
  <si>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</si>
  <si>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</si>
  <si>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</si>
  <si>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</si>
  <si>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</si>
  <si>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</si>
  <si>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</si>
  <si>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</si>
  <si>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</si>
  <si>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</si>
  <si>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</si>
  <si>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</si>
  <si>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</si>
  <si>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</si>
  <si>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</si>
  <si>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</si>
  <si>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</si>
  <si>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</si>
  <si>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</si>
  <si>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</si>
  <si>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</si>
  <si>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</si>
  <si>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</si>
  <si>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</si>
  <si>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</si>
  <si>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</si>
  <si>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</si>
  <si>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</si>
  <si>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</si>
  <si>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</si>
  <si>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</si>
  <si>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</si>
  <si>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</si>
  <si>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</si>
  <si>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</si>
  <si>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</si>
  <si>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</si>
  <si>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</si>
  <si>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</si>
  <si>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</si>
  <si>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</si>
  <si>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</si>
  <si>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</si>
  <si>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</si>
  <si>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</si>
  <si>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</si>
  <si>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</si>
  <si>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</si>
  <si>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</si>
  <si>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</si>
  <si>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</si>
  <si>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</si>
  <si>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</si>
  <si>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</si>
  <si>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</si>
  <si>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</si>
  <si>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</si>
  <si>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</si>
  <si>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</si>
  <si>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</si>
  <si>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</si>
  <si>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</si>
  <si>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</si>
  <si>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</si>
  <si>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</si>
  <si>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</si>
  <si>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</si>
  <si>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</si>
  <si>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</si>
  <si>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</si>
  <si>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</si>
  <si>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</si>
  <si>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</si>
  <si>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</si>
  <si>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</si>
  <si>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</si>
  <si>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</si>
  <si>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</si>
  <si>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</si>
  <si>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</si>
  <si>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</si>
  <si>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</si>
  <si>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</si>
  <si>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</si>
  <si>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</si>
  <si>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</si>
  <si>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</si>
  <si>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</si>
  <si>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</si>
  <si>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</si>
  <si>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</si>
  <si>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</si>
  <si>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</si>
  <si>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</si>
  <si>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</si>
  <si>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</si>
  <si>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</si>
  <si>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</si>
  <si>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</si>
  <si>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</si>
  <si>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</si>
  <si>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</si>
  <si>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</si>
  <si>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</si>
  <si>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</si>
  <si>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</si>
  <si>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</si>
  <si>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</si>
  <si>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</si>
  <si>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</si>
  <si>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</si>
  <si>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</si>
  <si>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</si>
  <si>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</si>
  <si>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</si>
  <si>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</si>
  <si>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</si>
  <si>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</si>
  <si>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</si>
  <si>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</si>
  <si>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</si>
  <si>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</si>
  <si>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</si>
  <si>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</si>
  <si>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</si>
  <si>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</si>
  <si>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</si>
  <si>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</si>
  <si>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</si>
  <si>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</si>
  <si>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</si>
  <si>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</si>
  <si>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</si>
  <si>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</si>
  <si>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</si>
  <si>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</si>
  <si>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</si>
  <si>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</si>
  <si>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</si>
  <si>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</si>
  <si>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</si>
  <si>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</si>
  <si>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</si>
  <si>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</si>
  <si>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</si>
  <si>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</si>
  <si>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</si>
  <si>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</si>
  <si>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</si>
  <si>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</si>
  <si>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</si>
  <si>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</si>
  <si>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</si>
  <si>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</si>
  <si>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</si>
  <si>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</si>
  <si>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</si>
  <si>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</si>
  <si>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</si>
  <si>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</si>
  <si>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</si>
  <si>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</si>
  <si>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</si>
  <si>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</si>
  <si>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</si>
  <si>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</si>
  <si>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</si>
  <si>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</si>
  <si>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</si>
  <si>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</si>
  <si>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</si>
  <si>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</si>
  <si>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</si>
  <si>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</si>
  <si>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</si>
  <si>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</si>
  <si>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</si>
  <si>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</si>
  <si>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</si>
  <si>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</si>
  <si>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</si>
  <si>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</si>
  <si>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</si>
  <si>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</si>
  <si>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</si>
  <si>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</si>
  <si>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</si>
  <si>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</si>
  <si>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</si>
  <si>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</si>
  <si>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</si>
  <si>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</si>
  <si>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</si>
  <si>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</si>
  <si>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</si>
  <si>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</si>
  <si>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</si>
  <si>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</si>
  <si>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</si>
  <si>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</si>
  <si>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</si>
  <si>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</si>
  <si>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</si>
  <si>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</si>
  <si>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</si>
  <si>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</si>
  <si>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</si>
  <si>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</si>
  <si>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</si>
  <si>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</si>
  <si>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</si>
  <si>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</si>
  <si>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</si>
  <si>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</si>
  <si>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</si>
  <si>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</si>
  <si>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</si>
  <si>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</si>
  <si>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</si>
  <si>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</si>
  <si>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</si>
  <si>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</si>
  <si>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</si>
  <si>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</si>
  <si>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</si>
  <si>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</si>
  <si>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</si>
  <si>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</si>
  <si>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</si>
  <si>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</si>
  <si>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</si>
  <si>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</si>
  <si>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</si>
  <si>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</si>
  <si>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</si>
  <si>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</si>
  <si>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</si>
  <si>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</si>
  <si>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</si>
  <si>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</si>
  <si>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</si>
  <si>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</si>
  <si>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</si>
  <si>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</si>
  <si>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</si>
  <si>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</si>
  <si>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</si>
  <si>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</si>
  <si>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</si>
  <si>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</si>
  <si>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</si>
  <si>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</si>
  <si>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</si>
  <si>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</si>
  <si>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</si>
  <si>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</si>
  <si>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</si>
  <si>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</si>
  <si>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</si>
  <si>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</si>
  <si>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</si>
  <si>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</si>
  <si>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</si>
  <si>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</si>
  <si>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</si>
  <si>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</si>
  <si>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</si>
  <si>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</si>
  <si>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</si>
  <si>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</si>
  <si>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</si>
  <si>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</si>
  <si>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</si>
  <si>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</si>
  <si>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</si>
  <si>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</si>
  <si>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</si>
  <si>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</si>
  <si>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</si>
  <si>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</si>
  <si>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</si>
  <si>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</si>
  <si>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</si>
  <si>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</si>
  <si>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</si>
  <si>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</si>
  <si>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</si>
  <si>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</si>
  <si>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</si>
  <si>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</si>
  <si>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</si>
  <si>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</si>
  <si>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</si>
  <si>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</si>
  <si>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</si>
  <si>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</si>
  <si>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</si>
  <si>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</si>
  <si>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</si>
  <si>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</si>
  <si>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</si>
  <si>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</si>
  <si>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</si>
  <si>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</si>
  <si>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</si>
  <si>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</si>
  <si>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</si>
  <si>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</si>
  <si>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</si>
  <si>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</si>
  <si>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</si>
  <si>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</si>
  <si>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</si>
  <si>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</si>
  <si>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</si>
  <si>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</si>
  <si>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</si>
  <si>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</si>
  <si>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</si>
  <si>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</si>
  <si>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</si>
  <si>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</si>
  <si>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</si>
  <si>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</si>
  <si>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</si>
  <si>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</si>
  <si>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</si>
  <si>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</si>
  <si>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</si>
  <si>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</si>
  <si>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</si>
  <si>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</si>
  <si>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</si>
  <si>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</si>
  <si>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</si>
  <si>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</si>
  <si>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</si>
  <si>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</si>
  <si>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</si>
  <si>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</si>
  <si>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</si>
  <si>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</si>
  <si>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</si>
  <si>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</si>
  <si>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</si>
  <si>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</si>
  <si>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</si>
  <si>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</si>
  <si>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</si>
  <si>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</si>
  <si>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</si>
  <si>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</si>
  <si>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</si>
  <si>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</si>
  <si>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</si>
  <si>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</si>
  <si>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</si>
  <si>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</si>
  <si>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</si>
  <si>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</si>
  <si>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</si>
  <si>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</si>
  <si>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</si>
  <si>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</si>
  <si>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</si>
  <si>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</si>
  <si>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</si>
  <si>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</si>
  <si>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</si>
  <si>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</si>
  <si>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</si>
  <si>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</si>
  <si>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</si>
  <si>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</si>
  <si>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</si>
  <si>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</si>
  <si>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</si>
  <si>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</si>
  <si>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</si>
  <si>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</si>
  <si>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</si>
  <si>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</si>
  <si>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</si>
  <si>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</si>
  <si>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</si>
  <si>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</si>
  <si>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</si>
  <si>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</si>
  <si>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</si>
  <si>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</si>
  <si>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</si>
  <si>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</si>
  <si>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</si>
  <si>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</si>
  <si>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</si>
  <si>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</si>
  <si>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</si>
  <si>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</si>
  <si>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</si>
  <si>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</si>
  <si>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</si>
  <si>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</si>
  <si>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</si>
  <si>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</si>
  <si>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</si>
  <si>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</si>
  <si>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</si>
  <si>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</si>
  <si>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</si>
  <si>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</si>
  <si>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</si>
  <si>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</si>
  <si>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</si>
  <si>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</si>
  <si>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</si>
  <si>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</si>
  <si>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</si>
  <si>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</si>
  <si>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</si>
  <si>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</si>
  <si>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</si>
  <si>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</si>
  <si>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</si>
  <si>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</si>
  <si>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</si>
  <si>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</si>
  <si>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</si>
  <si>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</si>
  <si>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</si>
  <si>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</si>
  <si>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</si>
  <si>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</si>
  <si>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</si>
  <si>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</si>
  <si>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</si>
  <si>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</si>
  <si>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</si>
  <si>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</si>
  <si>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</si>
  <si>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</si>
  <si>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</si>
  <si>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</si>
  <si>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</si>
  <si>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</si>
  <si>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</si>
  <si>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</si>
  <si>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</si>
  <si>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</si>
  <si>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</si>
  <si>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</si>
  <si>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</si>
  <si>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</si>
  <si>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</si>
  <si>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</si>
  <si>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</si>
  <si>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</si>
  <si>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</si>
  <si>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</si>
  <si>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</si>
  <si>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</si>
  <si>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</si>
  <si>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</si>
  <si>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</si>
  <si>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</si>
  <si>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</si>
  <si>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</si>
  <si>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</si>
  <si>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</si>
  <si>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</si>
  <si>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</si>
  <si>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</si>
  <si>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</si>
  <si>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</si>
  <si>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</si>
  <si>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</si>
  <si>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</si>
  <si>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</si>
  <si>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</si>
  <si>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</si>
  <si>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</si>
  <si>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</si>
  <si>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</si>
  <si>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</si>
  <si>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</si>
  <si>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</si>
  <si>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</si>
  <si>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</si>
  <si>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</si>
  <si>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</si>
  <si>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</si>
  <si>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</si>
  <si>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</si>
  <si>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</si>
  <si>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</si>
  <si>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</si>
  <si>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</si>
  <si>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</si>
  <si>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</si>
  <si>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</si>
  <si>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</si>
  <si>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</si>
  <si>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</si>
  <si>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</si>
  <si>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</si>
  <si>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</si>
  <si>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</si>
  <si>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</si>
  <si>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</si>
  <si>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</si>
  <si>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</si>
  <si>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</si>
  <si>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</si>
  <si>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</si>
  <si>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</si>
  <si>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</si>
  <si>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</si>
  <si>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</si>
  <si>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</si>
  <si>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</si>
  <si>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</si>
  <si>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</si>
  <si>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</si>
  <si>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</si>
  <si>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</si>
  <si>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</si>
  <si>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</si>
  <si>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</si>
  <si>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</si>
  <si>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</si>
  <si>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</si>
  <si>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</si>
  <si>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</si>
  <si>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</si>
  <si>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</si>
  <si>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</si>
  <si>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</si>
  <si>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</si>
  <si>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</si>
  <si>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</si>
  <si>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</si>
  <si>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</si>
  <si>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</si>
  <si>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</si>
  <si>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</si>
  <si>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</si>
  <si>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</si>
  <si>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</si>
  <si>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</si>
  <si>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</si>
  <si>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</si>
  <si>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</si>
  <si>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</si>
  <si>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</si>
  <si>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</si>
  <si>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</si>
  <si>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</si>
  <si>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</si>
  <si>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</si>
  <si>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</si>
  <si>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</si>
  <si>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</si>
  <si>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</si>
  <si>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</si>
  <si>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</si>
  <si>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</si>
  <si>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</si>
  <si>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</si>
  <si>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</si>
  <si>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</si>
  <si>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</si>
  <si>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</si>
  <si>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</si>
  <si>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</si>
  <si>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</si>
  <si>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</si>
  <si>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</si>
  <si>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</si>
  <si>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</si>
  <si>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</si>
  <si>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</si>
  <si>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</si>
  <si>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</si>
  <si>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</si>
  <si>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</si>
  <si>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</si>
  <si>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</si>
  <si>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</si>
  <si>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</si>
  <si>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</si>
  <si>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</si>
  <si>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</si>
  <si>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</si>
  <si>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</si>
  <si>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</si>
  <si>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</si>
  <si>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</si>
  <si>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</si>
  <si>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</si>
  <si>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</si>
  <si>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</si>
  <si>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</si>
  <si>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</si>
  <si>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</si>
  <si>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</si>
  <si>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</si>
  <si>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</si>
  <si>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</si>
  <si>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</si>
  <si>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</si>
  <si>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</si>
  <si>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</si>
  <si>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</si>
  <si>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</si>
  <si>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</si>
  <si>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</si>
  <si>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</si>
  <si>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</si>
  <si>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</si>
  <si>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</si>
  <si>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</si>
  <si>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</si>
  <si>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</si>
  <si>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</si>
  <si>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</si>
  <si>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</si>
  <si>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</si>
  <si>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</si>
  <si>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</si>
  <si>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</si>
  <si>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</si>
  <si>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</si>
  <si>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</si>
  <si>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</si>
  <si>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</si>
  <si>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</si>
  <si>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</si>
  <si>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</si>
  <si>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</si>
  <si>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</si>
  <si>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</si>
  <si>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</si>
  <si>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</si>
  <si>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</si>
  <si>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</si>
  <si>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</si>
  <si>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</si>
  <si>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</si>
  <si>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</si>
  <si>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</si>
  <si>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</si>
  <si>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</si>
  <si>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</si>
  <si>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</si>
  <si>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</si>
  <si>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</si>
  <si>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</si>
  <si>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</si>
  <si>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</si>
  <si>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</si>
  <si>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</si>
  <si>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</si>
  <si>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</si>
  <si>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</si>
  <si>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</si>
  <si>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</si>
  <si>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</si>
  <si>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</si>
  <si>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</si>
  <si>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</si>
  <si>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</si>
  <si>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</si>
  <si>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</si>
  <si>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</si>
  <si>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</si>
  <si>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</si>
  <si>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</si>
  <si>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</si>
  <si>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</si>
  <si>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</si>
  <si>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</si>
  <si>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</si>
  <si>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</si>
  <si>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</si>
  <si>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</si>
  <si>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</si>
  <si>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</si>
  <si>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</si>
  <si>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</si>
  <si>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</si>
  <si>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</si>
  <si>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</si>
  <si>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</si>
  <si>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</si>
  <si>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</si>
  <si>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</si>
  <si>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</si>
  <si>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</si>
  <si>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</si>
  <si>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</si>
  <si>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</si>
  <si>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</si>
  <si>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</si>
  <si>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</si>
  <si>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</si>
  <si>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</si>
  <si>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</si>
  <si>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</si>
  <si>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</si>
  <si>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</si>
  <si>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</si>
  <si>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</si>
  <si>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</si>
  <si>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</si>
  <si>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</si>
  <si>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</si>
  <si>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</si>
  <si>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</si>
  <si>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</si>
  <si>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</si>
  <si>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</si>
  <si>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</si>
  <si>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</si>
  <si>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</si>
  <si>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</si>
  <si>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</si>
  <si>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</si>
  <si>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</si>
  <si>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</si>
  <si>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</si>
  <si>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</si>
  <si>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</si>
  <si>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</si>
  <si>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</si>
  <si>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</si>
  <si>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</si>
  <si>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</si>
  <si>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</si>
  <si>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</si>
  <si>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</si>
  <si>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</si>
  <si>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</si>
  <si>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</si>
  <si>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</si>
  <si>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</si>
  <si>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</si>
  <si>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</si>
  <si>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</si>
  <si>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</si>
  <si>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</si>
  <si>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</si>
  <si>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</si>
  <si>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</si>
  <si>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</si>
  <si>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</si>
  <si>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</si>
  <si>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</si>
  <si>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</si>
  <si>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</si>
  <si>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</si>
  <si>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</si>
  <si>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</si>
  <si>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</si>
  <si>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</si>
  <si>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</si>
  <si>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</si>
  <si>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</si>
  <si>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</si>
  <si>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</si>
  <si>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</si>
  <si>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</si>
  <si>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</si>
  <si>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</si>
  <si>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</si>
  <si>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</si>
  <si>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</si>
  <si>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</si>
  <si>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</si>
  <si>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</si>
  <si>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</si>
  <si>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</si>
  <si>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</si>
  <si>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</si>
  <si>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</si>
  <si>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</si>
  <si>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</si>
  <si>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</si>
  <si>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</si>
  <si>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</si>
  <si>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</si>
  <si>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</si>
  <si>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</si>
  <si>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</si>
  <si>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</si>
  <si>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</si>
  <si>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</si>
  <si>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</si>
  <si>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</si>
  <si>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</si>
  <si>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</si>
  <si>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</si>
  <si>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</si>
  <si>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</si>
  <si>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</si>
  <si>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</si>
  <si>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</si>
  <si>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</si>
  <si>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</si>
  <si>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</si>
  <si>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</si>
  <si>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</si>
  <si>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</si>
  <si>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</si>
  <si>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</si>
  <si>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</si>
  <si>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</si>
  <si>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</si>
  <si>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</si>
  <si>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</si>
  <si>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</si>
  <si>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</si>
  <si>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</si>
  <si>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</si>
  <si>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</si>
  <si>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</si>
  <si>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</si>
  <si>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</si>
  <si>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</si>
  <si>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</si>
  <si>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</si>
  <si>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</si>
  <si>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</si>
  <si>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</si>
  <si>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</si>
  <si>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</si>
  <si>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</si>
  <si>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</si>
  <si>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</si>
  <si>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</si>
  <si>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</si>
  <si>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</si>
  <si>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</si>
  <si>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</si>
  <si>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</si>
  <si>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</si>
  <si>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</si>
  <si>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</si>
  <si>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</si>
  <si>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</si>
  <si>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</si>
  <si>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</si>
  <si>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</si>
  <si>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</si>
  <si>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</si>
  <si>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</si>
  <si>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</si>
  <si>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</si>
  <si>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</si>
  <si>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</si>
  <si>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</si>
  <si>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</si>
  <si>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</si>
  <si>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</si>
  <si>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</si>
  <si>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</si>
  <si>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</si>
  <si>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</si>
  <si>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</si>
  <si>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</si>
  <si>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</si>
  <si>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</si>
  <si>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</si>
  <si>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</si>
  <si>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</si>
  <si>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</si>
  <si>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</si>
  <si>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</si>
  <si>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</si>
  <si>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</si>
  <si>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</si>
  <si>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</si>
  <si>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</si>
  <si>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</si>
  <si>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</si>
  <si>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</si>
  <si>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</si>
  <si>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</si>
  <si>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</si>
  <si>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</si>
  <si>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</si>
  <si>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</si>
  <si>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</si>
  <si>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</si>
  <si>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</si>
  <si>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</si>
  <si>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</si>
  <si>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</si>
  <si>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</si>
  <si>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</si>
  <si>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</si>
  <si>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</si>
  <si>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</si>
  <si>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</si>
  <si>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</si>
  <si>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</si>
  <si>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</si>
  <si>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</si>
  <si>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</si>
  <si>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</si>
  <si>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</si>
  <si>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</si>
  <si>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</si>
  <si>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</si>
  <si>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</si>
  <si>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</si>
  <si>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</si>
  <si>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</si>
  <si>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</si>
  <si>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</si>
  <si>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</si>
  <si>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</si>
  <si>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</si>
  <si>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</si>
  <si>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</si>
  <si>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</si>
  <si>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</si>
  <si>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</si>
  <si>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</si>
  <si>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</si>
  <si>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</si>
  <si>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</si>
  <si>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</si>
  <si>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</si>
  <si>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</si>
  <si>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</si>
  <si>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</si>
  <si>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</si>
  <si>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</si>
  <si>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</si>
  <si>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</si>
  <si>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</si>
  <si>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</si>
  <si>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</si>
  <si>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</si>
  <si>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</si>
  <si>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</si>
  <si>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</si>
  <si>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</si>
  <si>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</si>
  <si>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</si>
  <si>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</si>
  <si>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</si>
  <si>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</si>
  <si>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</si>
  <si>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</si>
  <si>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</si>
  <si>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</si>
  <si>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</si>
  <si>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</si>
  <si>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</si>
  <si>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</si>
  <si>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</si>
  <si>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</si>
  <si>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</si>
  <si>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</si>
  <si>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</si>
  <si>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</si>
  <si>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</si>
  <si>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</si>
  <si>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</si>
  <si>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</si>
  <si>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</si>
  <si>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</si>
  <si>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</si>
  <si>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</si>
  <si>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</si>
  <si>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</si>
  <si>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</si>
  <si>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</si>
  <si>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</si>
  <si>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</si>
  <si>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</si>
  <si>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</si>
  <si>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</si>
  <si>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</si>
  <si>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</si>
  <si>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</si>
  <si>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</si>
  <si>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</si>
  <si>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</si>
  <si>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</si>
  <si>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</si>
  <si>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</si>
  <si>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</si>
  <si>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</si>
  <si>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</si>
  <si>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</si>
  <si>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</si>
  <si>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</si>
  <si>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</si>
  <si>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</si>
  <si>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</si>
  <si>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</si>
  <si>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</si>
  <si>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</si>
  <si>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</si>
  <si>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</si>
  <si>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</si>
  <si>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</si>
  <si>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</si>
  <si>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</si>
  <si>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</si>
  <si>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</si>
  <si>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</si>
  <si>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</si>
  <si>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</si>
  <si>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</si>
  <si>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</si>
  <si>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</si>
  <si>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</si>
  <si>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</si>
  <si>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</si>
  <si>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</si>
  <si>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</si>
  <si>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</si>
  <si>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</si>
  <si>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</si>
  <si>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</si>
  <si>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</si>
  <si>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</si>
  <si>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</si>
  <si>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</si>
  <si>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</si>
  <si>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</si>
  <si>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</si>
  <si>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</si>
  <si>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</si>
  <si>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</si>
  <si>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</si>
  <si>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</si>
  <si>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</si>
  <si>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</si>
  <si>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</si>
  <si>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</si>
  <si>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</si>
  <si>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</si>
  <si>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</si>
  <si>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</si>
  <si>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</si>
  <si>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</si>
  <si>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</si>
  <si>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</si>
  <si>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</si>
  <si>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</si>
  <si>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</si>
  <si>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</si>
  <si>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</si>
  <si>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</si>
  <si>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</si>
  <si>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</si>
  <si>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</si>
  <si>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</si>
  <si>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</si>
  <si>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</si>
  <si>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</si>
  <si>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</si>
  <si>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</si>
  <si>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</si>
  <si>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</si>
  <si>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</si>
  <si>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</si>
  <si>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</si>
  <si>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</si>
  <si>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</si>
  <si>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</si>
  <si>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</si>
  <si>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</si>
  <si>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</si>
  <si>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</si>
  <si>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</si>
  <si>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</si>
  <si>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</si>
  <si>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</si>
  <si>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</si>
  <si>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</si>
  <si>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</si>
  <si>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</si>
  <si>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</si>
  <si>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</si>
  <si>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</si>
  <si>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</si>
  <si>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</si>
  <si>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</si>
  <si>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</si>
  <si>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</si>
  <si>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</si>
  <si>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</si>
  <si>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</si>
  <si>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</si>
  <si>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</si>
  <si>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</si>
  <si>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</si>
  <si>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</si>
  <si>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</si>
  <si>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</si>
  <si>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</si>
  <si>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</si>
  <si>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</si>
  <si>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</si>
  <si>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</si>
  <si>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</si>
  <si>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</si>
  <si>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</si>
  <si>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</si>
  <si>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</si>
  <si>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</si>
  <si>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</si>
  <si>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</si>
  <si>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</si>
  <si>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</si>
  <si>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</si>
  <si>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</si>
  <si>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</si>
  <si>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</si>
  <si>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</si>
  <si>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</si>
  <si>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</si>
  <si>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</si>
  <si>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</si>
  <si>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</si>
  <si>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</si>
  <si>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</si>
  <si>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</si>
  <si>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</si>
  <si>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</si>
  <si>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</si>
  <si>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</si>
  <si>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</si>
  <si>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</si>
  <si>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</si>
  <si>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</si>
  <si>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</si>
  <si>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</si>
  <si>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</si>
  <si>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</si>
  <si>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</si>
  <si>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</si>
  <si>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</si>
  <si>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</si>
  <si>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</si>
  <si>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</si>
  <si>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</si>
  <si>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</si>
  <si>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</si>
  <si>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</si>
  <si>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</si>
  <si>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</si>
  <si>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</si>
  <si>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</si>
  <si>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</si>
  <si>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</si>
  <si>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</si>
  <si>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</si>
  <si>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</si>
  <si>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</si>
  <si>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</si>
  <si>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</si>
  <si>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</si>
  <si>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</si>
  <si>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</si>
  <si>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</si>
  <si>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</si>
  <si>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</si>
  <si>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</si>
  <si>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</si>
  <si>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</si>
  <si>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</si>
  <si>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</si>
  <si>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</si>
  <si>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</si>
  <si>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</si>
  <si>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</si>
  <si>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</si>
  <si>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</si>
  <si>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</si>
  <si>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</si>
  <si>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</si>
  <si>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</si>
  <si>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</si>
  <si>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</si>
  <si>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</si>
  <si>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</si>
  <si>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</si>
  <si>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</si>
  <si>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</si>
  <si>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</si>
  <si>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</si>
  <si>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</si>
  <si>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</si>
  <si>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</si>
  <si>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</si>
  <si>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</si>
  <si>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</si>
  <si>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</si>
  <si>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</si>
  <si>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</si>
  <si>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</si>
  <si>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</si>
  <si>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</si>
  <si>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</si>
  <si>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</si>
  <si>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</si>
  <si>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</si>
  <si>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</si>
  <si>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</si>
  <si>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</si>
  <si>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</si>
  <si>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</si>
  <si>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</si>
  <si>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</si>
  <si>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</si>
  <si>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</si>
  <si>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</si>
  <si>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</si>
  <si>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</si>
  <si>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</si>
  <si>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</si>
  <si>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</si>
  <si>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</si>
  <si>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</si>
  <si>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</si>
  <si>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</si>
  <si>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</si>
  <si>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</si>
  <si>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</si>
  <si>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</si>
  <si>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</si>
  <si>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</si>
  <si>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</si>
  <si>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</si>
  <si>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</si>
  <si>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</si>
  <si>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</si>
  <si>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</si>
  <si>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</si>
  <si>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</si>
  <si>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</si>
  <si>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</si>
  <si>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</si>
  <si>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</si>
  <si>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</si>
  <si>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</si>
  <si>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</si>
  <si>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</si>
  <si>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</si>
  <si>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</si>
  <si>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</si>
  <si>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</si>
  <si>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</si>
  <si>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</si>
  <si>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</si>
  <si>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</si>
  <si>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</si>
  <si>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</si>
  <si>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</si>
  <si>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</si>
  <si>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</si>
  <si>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</si>
  <si>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</si>
  <si>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</si>
  <si>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</si>
  <si>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</si>
  <si>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</si>
  <si>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</si>
  <si>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</si>
  <si>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</si>
  <si>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</si>
  <si>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</si>
  <si>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</si>
  <si>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</si>
  <si>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</si>
  <si>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</si>
  <si>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</si>
  <si>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</si>
  <si>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</si>
  <si>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</si>
  <si>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</si>
  <si>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</si>
  <si>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</si>
  <si>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</si>
  <si>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</si>
  <si>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</si>
  <si>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</si>
  <si>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</si>
  <si>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</si>
  <si>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</si>
  <si>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</si>
  <si>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</si>
  <si>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</si>
  <si>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</si>
  <si>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</si>
  <si>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</si>
  <si>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</si>
  <si>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</si>
  <si>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</si>
  <si>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</si>
  <si>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</si>
  <si>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</si>
  <si>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</si>
  <si>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</si>
  <si>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</si>
  <si>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</si>
  <si>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</si>
  <si>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</si>
  <si>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</si>
  <si>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</si>
  <si>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</si>
  <si>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</si>
  <si>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</si>
  <si>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</si>
  <si>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</si>
  <si>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</si>
  <si>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</si>
  <si>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</si>
  <si>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</si>
  <si>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</si>
  <si>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</si>
  <si>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</si>
  <si>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</si>
  <si>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</si>
  <si>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</si>
  <si>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</si>
  <si>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</si>
  <si>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</si>
  <si>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</si>
  <si>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</si>
  <si>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</si>
  <si>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</si>
  <si>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</si>
  <si>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</si>
  <si>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</si>
  <si>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</si>
  <si>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</si>
  <si>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</si>
  <si>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</si>
  <si>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</si>
  <si>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</si>
  <si>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</si>
  <si>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</si>
  <si>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</si>
  <si>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</si>
  <si>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</si>
  <si>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</si>
  <si>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</si>
  <si>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</si>
  <si>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</si>
  <si>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</si>
  <si>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</si>
  <si>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</si>
  <si>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</si>
  <si>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</si>
  <si>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</si>
  <si>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</si>
  <si>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</si>
  <si>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</si>
  <si>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</si>
  <si>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</si>
  <si>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</si>
  <si>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</si>
  <si>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</si>
  <si>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</si>
  <si>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</si>
  <si>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</si>
  <si>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</si>
  <si>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</si>
  <si>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</si>
  <si>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</si>
  <si>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</si>
  <si>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</si>
  <si>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</si>
  <si>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</si>
  <si>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</si>
  <si>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</si>
  <si>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</si>
  <si>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</si>
  <si>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</si>
  <si>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</si>
  <si>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</si>
  <si>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</si>
  <si>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</si>
  <si>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</si>
  <si>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</si>
  <si>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</si>
  <si>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</si>
  <si>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</si>
  <si>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</si>
  <si>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</si>
  <si>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</si>
  <si>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</si>
  <si>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</si>
  <si>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</si>
  <si>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</si>
  <si>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</si>
  <si>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</si>
  <si>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</si>
  <si>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</si>
  <si>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</si>
  <si>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</si>
  <si>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</si>
  <si>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</si>
  <si>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</si>
  <si>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</si>
  <si>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</si>
  <si>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</si>
  <si>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</si>
  <si>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</si>
  <si>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</si>
  <si>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</si>
  <si>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</si>
  <si>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</si>
  <si>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</si>
  <si>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</si>
  <si>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</si>
  <si>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</si>
  <si>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</si>
  <si>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</si>
  <si>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</si>
  <si>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</si>
  <si>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</si>
  <si>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</si>
  <si>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</si>
  <si>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</si>
  <si>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</si>
  <si>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</si>
  <si>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</si>
  <si>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</si>
  <si>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</si>
  <si>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</si>
  <si>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</si>
  <si>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</si>
  <si>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</si>
  <si>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</si>
  <si>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</si>
  <si>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</si>
  <si>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</si>
  <si>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</si>
  <si>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</si>
  <si>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</si>
  <si>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</si>
  <si>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</si>
  <si>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</si>
  <si>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</si>
  <si>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</si>
  <si>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</si>
  <si>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</si>
  <si>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</si>
  <si>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</si>
  <si>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</si>
  <si>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</si>
  <si>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</si>
  <si>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</si>
  <si>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</si>
  <si>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</si>
  <si>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</si>
  <si>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</si>
  <si>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</si>
  <si>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</si>
  <si>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</si>
  <si>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</si>
  <si>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</si>
  <si>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</si>
  <si>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</si>
  <si>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</si>
  <si>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</si>
  <si>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</si>
  <si>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</si>
  <si>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</si>
  <si>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</si>
  <si>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</si>
  <si>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</si>
  <si>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</si>
  <si>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</si>
  <si>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</si>
  <si>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</si>
  <si>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</si>
  <si>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</si>
  <si>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</si>
  <si>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</si>
  <si>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</si>
  <si>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</si>
  <si>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</si>
  <si>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</si>
  <si>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</si>
  <si>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</si>
  <si>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</si>
  <si>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</si>
  <si>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</si>
  <si>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</si>
  <si>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</si>
  <si>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</si>
  <si>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</si>
  <si>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</si>
  <si>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</si>
  <si>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</si>
  <si>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</si>
  <si>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</si>
  <si>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</si>
  <si>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</si>
  <si>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</si>
  <si>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</si>
  <si>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</si>
  <si>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</si>
  <si>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</si>
  <si>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</si>
  <si>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</si>
  <si>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</si>
  <si>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</si>
  <si>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</si>
  <si>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</si>
  <si>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</si>
  <si>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</si>
  <si>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</si>
  <si>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</si>
  <si>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</si>
  <si>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</si>
  <si>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</si>
  <si>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</si>
  <si>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</si>
  <si>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</si>
  <si>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</si>
  <si>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</si>
  <si>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</si>
  <si>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</si>
  <si>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</si>
  <si>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</si>
  <si>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</si>
  <si>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</si>
  <si>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</si>
  <si>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</si>
  <si>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</si>
  <si>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</si>
  <si>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</si>
  <si>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</si>
  <si>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</si>
  <si>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</si>
  <si>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</si>
  <si>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</si>
  <si>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</si>
  <si>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</si>
  <si>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</si>
  <si>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</si>
  <si>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</si>
  <si>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</si>
  <si>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</si>
  <si>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</si>
  <si>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</si>
  <si>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</si>
  <si>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</si>
  <si>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</si>
  <si>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</si>
  <si>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</si>
  <si>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</si>
  <si>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</si>
  <si>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</si>
  <si>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</si>
  <si>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</si>
  <si>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</si>
  <si>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</si>
  <si>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</si>
  <si>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</si>
  <si>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</si>
  <si>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</si>
  <si>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</si>
  <si>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</si>
  <si>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</si>
  <si>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</si>
  <si>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</si>
  <si>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</si>
  <si>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</si>
  <si>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</si>
  <si>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</si>
  <si>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</si>
  <si>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</si>
  <si>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</si>
  <si>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</si>
  <si>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</si>
  <si>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</si>
  <si>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</si>
  <si>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</si>
  <si>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</si>
  <si>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</si>
  <si>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</si>
  <si>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</si>
  <si>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</si>
  <si>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</si>
  <si>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</si>
  <si>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</si>
  <si>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</si>
  <si>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</si>
  <si>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</si>
  <si>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</si>
  <si>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</si>
  <si>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</si>
  <si>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</si>
  <si>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</si>
  <si>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</si>
  <si>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</si>
  <si>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</si>
  <si>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</si>
  <si>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</si>
  <si>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</si>
  <si>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</si>
  <si>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</si>
  <si>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</si>
  <si>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</si>
  <si>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</si>
  <si>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</si>
  <si>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</si>
  <si>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</si>
  <si>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</si>
  <si>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</si>
  <si>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</si>
  <si>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</si>
  <si>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</si>
  <si>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</si>
  <si>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</si>
  <si>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</si>
  <si>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</si>
  <si>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</si>
  <si>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</si>
  <si>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</si>
  <si>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</si>
  <si>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</si>
  <si>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</si>
  <si>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</si>
  <si>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</si>
  <si>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</si>
  <si>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</si>
  <si>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</si>
  <si>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</si>
  <si>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</si>
  <si>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</si>
  <si>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</si>
  <si>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</si>
  <si>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</si>
  <si>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</si>
  <si>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</si>
  <si>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</si>
  <si>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</si>
  <si>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</si>
  <si>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</si>
  <si>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</si>
  <si>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</si>
  <si>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</si>
  <si>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</si>
  <si>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</si>
  <si>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</si>
  <si>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</si>
  <si>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</si>
  <si>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</si>
  <si>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</si>
  <si>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</si>
  <si>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</si>
  <si>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</si>
  <si>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</si>
  <si>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</si>
  <si>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</si>
  <si>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</si>
  <si>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</si>
  <si>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</si>
  <si>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</si>
  <si>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</si>
  <si>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</si>
  <si>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</si>
  <si>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</si>
  <si>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</si>
  <si>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</si>
  <si>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</si>
  <si>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</si>
  <si>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</si>
  <si>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</si>
  <si>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</si>
  <si>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</si>
  <si>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</si>
  <si>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</si>
  <si>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</si>
  <si>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</si>
  <si>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</si>
  <si>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</si>
  <si>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</si>
  <si>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</si>
  <si>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</si>
  <si>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</si>
  <si>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</si>
  <si>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</si>
  <si>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</si>
  <si>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</si>
  <si>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</si>
  <si>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</si>
  <si>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</si>
  <si>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</si>
  <si>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</si>
  <si>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</si>
  <si>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</si>
  <si>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</si>
  <si>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</si>
  <si>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</si>
  <si>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</si>
  <si>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</si>
  <si>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</si>
  <si>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</si>
  <si>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</si>
  <si>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</si>
  <si>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</si>
  <si>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</si>
  <si>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</si>
  <si>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</si>
  <si>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</si>
  <si>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</si>
  <si>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</si>
  <si>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</si>
  <si>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</si>
  <si>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</si>
  <si>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</si>
  <si>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</si>
  <si>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</si>
  <si>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</si>
  <si>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</si>
  <si>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</si>
  <si>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</si>
  <si>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</si>
  <si>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</si>
  <si>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</si>
  <si>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</si>
  <si>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</si>
  <si>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</si>
  <si>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</si>
  <si>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</si>
  <si>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</si>
  <si>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</si>
  <si>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</si>
  <si>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</si>
  <si>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</si>
  <si>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</si>
  <si>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</si>
  <si>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</si>
  <si>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</si>
  <si>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</si>
  <si>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</si>
  <si>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</si>
  <si>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</si>
  <si>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</si>
  <si>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</si>
  <si>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</si>
  <si>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</si>
  <si>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</si>
  <si>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</si>
  <si>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</si>
  <si>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</si>
  <si>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</si>
  <si>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</si>
  <si>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</si>
  <si>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</si>
  <si>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</si>
  <si>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</si>
  <si>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</si>
  <si>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</si>
  <si>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</si>
  <si>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</si>
  <si>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</si>
  <si>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</si>
  <si>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</si>
  <si>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</si>
  <si>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</si>
  <si>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</si>
  <si>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</si>
  <si>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</si>
  <si>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</si>
  <si>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</si>
  <si>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</si>
  <si>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</si>
  <si>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</si>
  <si>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</si>
  <si>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</si>
  <si>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</si>
  <si>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</si>
  <si>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</si>
  <si>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</si>
  <si>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</si>
  <si>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</si>
  <si>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</si>
  <si>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</si>
  <si>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</si>
  <si>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</si>
  <si>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</si>
  <si>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</si>
  <si>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</si>
  <si>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</si>
  <si>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</si>
  <si>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</si>
  <si>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</si>
  <si>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</si>
  <si>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</si>
  <si>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</si>
  <si>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</si>
  <si>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</si>
  <si>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</si>
  <si>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</si>
  <si>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</si>
  <si>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</si>
  <si>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</si>
  <si>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</si>
  <si>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</si>
  <si>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</si>
  <si>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</si>
  <si>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</si>
  <si>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</si>
  <si>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</si>
  <si>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</si>
  <si>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</si>
  <si>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</si>
  <si>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</si>
  <si>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</si>
  <si>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</si>
  <si>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</si>
  <si>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</si>
  <si>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</si>
  <si>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</si>
  <si>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</si>
  <si>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</si>
  <si>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</si>
  <si>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</si>
  <si>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</si>
  <si>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</si>
  <si>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</si>
  <si>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</si>
  <si>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</si>
  <si>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</si>
  <si>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</si>
  <si>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</si>
  <si>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</si>
  <si>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</si>
  <si>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</si>
  <si>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</si>
  <si>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</si>
  <si>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</si>
  <si>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</si>
  <si>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</si>
  <si>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</si>
  <si>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</si>
  <si>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</si>
  <si>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</si>
  <si>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</si>
  <si>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</si>
  <si>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</si>
  <si>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</si>
  <si>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</si>
  <si>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</si>
  <si>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</si>
  <si>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</si>
  <si>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</si>
  <si>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</si>
  <si>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</si>
  <si>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</si>
  <si>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</si>
  <si>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</si>
  <si>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</si>
  <si>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</si>
  <si>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</si>
  <si>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</si>
  <si>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</si>
  <si>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</si>
  <si>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</si>
  <si>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</si>
  <si>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</si>
  <si>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</si>
  <si>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</si>
  <si>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</si>
  <si>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</si>
  <si>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</si>
  <si>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</si>
  <si>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</si>
  <si>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</si>
  <si>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</si>
  <si>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</si>
  <si>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</si>
  <si>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</si>
  <si>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</si>
  <si>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</si>
  <si>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</si>
  <si>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</si>
  <si>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</si>
  <si>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</si>
  <si>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</si>
  <si>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</si>
  <si>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</si>
  <si>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</si>
  <si>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</si>
  <si>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</si>
  <si>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</si>
  <si>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</si>
  <si>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</si>
  <si>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</si>
  <si>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</si>
  <si>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</si>
  <si>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</si>
  <si>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</si>
  <si>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</si>
  <si>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</si>
  <si>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</si>
  <si>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</si>
  <si>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</si>
  <si>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</si>
  <si>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</si>
  <si>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</si>
  <si>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</si>
  <si>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</si>
  <si>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</si>
  <si>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</si>
  <si>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</si>
  <si>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</si>
  <si>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</si>
  <si>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</si>
  <si>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</si>
  <si>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</si>
  <si>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</si>
  <si>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</si>
  <si>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</si>
  <si>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</si>
  <si>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</si>
  <si>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</si>
  <si>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</si>
  <si>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</si>
  <si>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</si>
  <si>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</si>
  <si>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</si>
  <si>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</si>
  <si>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</si>
  <si>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</si>
  <si>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</si>
  <si>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</si>
  <si>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</si>
  <si>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</si>
  <si>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</si>
  <si>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</si>
  <si>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</si>
  <si>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</si>
  <si>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</si>
  <si>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</si>
  <si>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</si>
  <si>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</si>
  <si>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</si>
  <si>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</si>
  <si>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</si>
  <si>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</si>
  <si>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</si>
  <si>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</si>
  <si>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</si>
  <si>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</si>
  <si>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</si>
  <si>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</si>
  <si>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</si>
  <si>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</si>
  <si>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</si>
  <si>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</si>
  <si>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</si>
  <si>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</si>
  <si>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</si>
  <si>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</si>
  <si>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</si>
  <si>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</si>
  <si>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</si>
  <si>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</si>
  <si>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</si>
  <si>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</si>
  <si>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</si>
  <si>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</si>
  <si>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</si>
  <si>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</si>
  <si>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</si>
  <si>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</si>
  <si>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</si>
  <si>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</si>
  <si>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</si>
  <si>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</si>
  <si>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</si>
  <si>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</si>
  <si>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</si>
  <si>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</si>
  <si>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</si>
  <si>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</si>
  <si>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</si>
  <si>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</si>
  <si>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</si>
  <si>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</si>
  <si>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</si>
  <si>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</si>
  <si>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</si>
  <si>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</si>
  <si>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</si>
  <si>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</si>
  <si>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</si>
  <si>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</si>
  <si>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</si>
  <si>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</si>
  <si>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</si>
  <si>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</si>
  <si>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</si>
  <si>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</si>
  <si>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</si>
  <si>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</si>
  <si>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</si>
  <si>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</si>
  <si>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</si>
  <si>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</si>
  <si>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</si>
  <si>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</si>
  <si>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</si>
  <si>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</si>
  <si>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</si>
  <si>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</si>
  <si>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</si>
  <si>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</si>
  <si>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</si>
  <si>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</si>
  <si>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</si>
  <si>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</si>
  <si>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</si>
  <si>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</si>
  <si>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</si>
  <si>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</si>
  <si>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</si>
  <si>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</si>
  <si>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</si>
  <si>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</si>
  <si>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</si>
  <si>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</si>
  <si>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</si>
  <si>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</si>
  <si>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</si>
  <si>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</si>
  <si>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</si>
  <si>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</si>
  <si>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</si>
  <si>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</si>
  <si>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</si>
  <si>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</si>
  <si>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</si>
  <si>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</si>
  <si>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</si>
  <si>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</si>
  <si>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</si>
  <si>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</si>
  <si>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</si>
  <si>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</si>
  <si>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</si>
  <si>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</si>
  <si>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</si>
  <si>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</si>
  <si>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</si>
  <si>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</si>
  <si>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</si>
  <si>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</si>
  <si>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</si>
  <si>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</si>
  <si>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</si>
  <si>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</si>
  <si>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</si>
  <si>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</si>
  <si>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</si>
  <si>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</si>
  <si>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</si>
  <si>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</si>
  <si>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</si>
  <si>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</si>
  <si>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</si>
  <si>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</si>
  <si>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</si>
  <si>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</si>
  <si>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</si>
  <si>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</si>
  <si>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</si>
  <si>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</si>
  <si>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</si>
  <si>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</si>
  <si>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</si>
  <si>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</si>
  <si>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</si>
  <si>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</si>
  <si>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</si>
  <si>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</si>
  <si>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</si>
  <si>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</si>
  <si>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</si>
  <si>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</si>
  <si>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</si>
  <si>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</si>
  <si>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</si>
  <si>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</si>
  <si>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</si>
  <si>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</si>
  <si>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</si>
  <si>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</si>
  <si>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</si>
  <si>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</si>
  <si>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</si>
  <si>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</si>
  <si>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</si>
  <si>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</si>
  <si>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</si>
  <si>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</si>
  <si>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</si>
  <si>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</si>
  <si>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</si>
  <si>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</si>
  <si>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</si>
  <si>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</si>
  <si>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</si>
  <si>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</si>
  <si>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</si>
  <si>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</si>
  <si>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</si>
  <si>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</si>
  <si>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</si>
  <si>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</si>
  <si>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</si>
  <si>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</si>
  <si>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</si>
  <si>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</si>
  <si>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</si>
  <si>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</si>
  <si>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</si>
  <si>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</si>
  <si>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</si>
  <si>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</si>
  <si>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</si>
  <si>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</si>
  <si>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</si>
  <si>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</si>
  <si>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</si>
  <si>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</si>
  <si>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</si>
  <si>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</si>
  <si>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</si>
  <si>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</si>
  <si>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</si>
  <si>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</si>
  <si>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</si>
  <si>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</si>
  <si>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</si>
  <si>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</si>
  <si>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</si>
  <si>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</si>
  <si>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</si>
  <si>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</si>
  <si>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</si>
  <si>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</si>
  <si>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</si>
  <si>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</si>
  <si>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</si>
  <si>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</si>
  <si>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</si>
  <si>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</si>
  <si>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</si>
  <si>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</si>
  <si>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</si>
  <si>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</si>
  <si>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</si>
  <si>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</si>
  <si>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</si>
  <si>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</si>
  <si>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</si>
  <si>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</si>
  <si>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</si>
  <si>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</si>
  <si>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</si>
  <si>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</si>
  <si>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</si>
  <si>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</si>
  <si>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</si>
  <si>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</si>
  <si>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</si>
  <si>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</si>
  <si>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</si>
  <si>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</si>
  <si>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</si>
  <si>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</si>
  <si>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</si>
  <si>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</si>
  <si>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</si>
  <si>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</si>
  <si>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</si>
  <si>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</si>
  <si>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</si>
  <si>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</si>
  <si>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</si>
  <si>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</si>
  <si>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</si>
  <si>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</si>
  <si>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</si>
  <si>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</si>
  <si>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</si>
  <si>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</si>
  <si>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</si>
  <si>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</si>
  <si>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</si>
  <si>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</si>
  <si>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</si>
  <si>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</si>
  <si>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</si>
  <si>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</si>
  <si>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</si>
  <si>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</si>
  <si>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</si>
  <si>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</si>
  <si>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</si>
  <si>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</si>
  <si>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</si>
  <si>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</si>
  <si>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</si>
  <si>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</si>
  <si>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</si>
  <si>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</si>
  <si>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</si>
  <si>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</si>
  <si>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</si>
  <si>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</si>
  <si>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</si>
  <si>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</si>
  <si>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</si>
  <si>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</si>
  <si>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</si>
  <si>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</si>
  <si>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</si>
  <si>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</si>
  <si>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</si>
  <si>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</si>
  <si>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</si>
  <si>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</si>
  <si>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</si>
  <si>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</si>
  <si>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</si>
  <si>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</si>
  <si>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</si>
  <si>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</si>
  <si>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</si>
  <si>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</si>
  <si>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</si>
  <si>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</si>
  <si>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</si>
  <si>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</si>
  <si>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</si>
  <si>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</si>
  <si>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</si>
  <si>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</si>
  <si>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</si>
  <si>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</si>
  <si>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</si>
  <si>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</si>
  <si>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</si>
  <si>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</si>
  <si>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</si>
  <si>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</si>
  <si>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</si>
  <si>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</si>
  <si>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</si>
  <si>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</si>
  <si>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</si>
  <si>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</si>
  <si>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</si>
  <si>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</si>
  <si>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</si>
  <si>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</si>
  <si>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</si>
  <si>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</si>
  <si>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</si>
  <si>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</si>
  <si>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</si>
  <si>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</si>
  <si>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</si>
  <si>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</si>
  <si>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</si>
  <si>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</si>
  <si>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</si>
  <si>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</si>
  <si>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</si>
  <si>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</si>
  <si>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</si>
  <si>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</si>
  <si>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</si>
  <si>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</si>
  <si>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</si>
  <si>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</si>
  <si>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</si>
  <si>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</si>
  <si>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</si>
  <si>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</si>
  <si>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</si>
  <si>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</si>
  <si>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</si>
  <si>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</si>
  <si>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</si>
  <si>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</si>
  <si>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</si>
  <si>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</si>
  <si>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</si>
  <si>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</si>
  <si>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</si>
  <si>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</si>
  <si>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</si>
  <si>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</si>
  <si>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</si>
  <si>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</si>
  <si>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</si>
  <si>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</si>
  <si>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</si>
  <si>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</si>
  <si>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</si>
  <si>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</si>
  <si>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</si>
  <si>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</si>
  <si>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</si>
  <si>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</si>
  <si>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</si>
  <si>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</si>
  <si>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</si>
  <si>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</si>
  <si>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</si>
  <si>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</si>
  <si>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</si>
  <si>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</si>
  <si>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</si>
  <si>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</si>
  <si>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</si>
  <si>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</si>
  <si>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</si>
  <si>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</si>
  <si>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</si>
  <si>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</si>
  <si>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</si>
  <si>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</si>
  <si>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</si>
  <si>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</si>
  <si>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</si>
  <si>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</si>
  <si>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</si>
  <si>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</si>
  <si>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</si>
  <si>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</si>
  <si>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</si>
  <si>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</si>
  <si>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</si>
  <si>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</si>
  <si>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</si>
  <si>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</si>
  <si>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</si>
  <si>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</si>
  <si>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</si>
  <si>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</si>
  <si>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</si>
  <si>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</si>
  <si>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</si>
  <si>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</si>
  <si>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</si>
  <si>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</si>
  <si>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</si>
  <si>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</si>
  <si>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</si>
  <si>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</si>
  <si>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</si>
  <si>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</si>
  <si>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</si>
  <si>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</si>
  <si>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</si>
  <si>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</si>
  <si>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</si>
  <si>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</si>
  <si>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</si>
  <si>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</si>
  <si>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</si>
  <si>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</si>
  <si>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</si>
  <si>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</si>
  <si>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</si>
  <si>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</si>
  <si>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</si>
  <si>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</si>
  <si>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</si>
  <si>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</si>
  <si>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</si>
  <si>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</si>
  <si>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</si>
  <si>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</si>
  <si>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</si>
  <si>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</si>
  <si>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</si>
  <si>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</si>
  <si>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</si>
  <si>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</si>
  <si>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</si>
  <si>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</si>
  <si>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</si>
  <si>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</si>
  <si>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</si>
  <si>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</si>
  <si>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</si>
  <si>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</si>
  <si>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</si>
  <si>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</si>
  <si>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</si>
  <si>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</si>
  <si>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</si>
  <si>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</si>
  <si>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</si>
  <si>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</si>
  <si>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</si>
  <si>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</si>
  <si>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</si>
  <si>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</si>
  <si>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</si>
  <si>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</si>
  <si>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</si>
  <si>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</si>
  <si>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</si>
  <si>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</si>
  <si>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</si>
  <si>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</si>
  <si>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</si>
  <si>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</si>
  <si>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</si>
  <si>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</si>
  <si>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</si>
  <si>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</si>
  <si>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</si>
  <si>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</si>
  <si>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</si>
  <si>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</si>
  <si>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</si>
  <si>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</si>
  <si>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</si>
  <si>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</si>
  <si>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</si>
  <si>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</si>
  <si>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</si>
  <si>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</si>
  <si>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</si>
  <si>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</si>
  <si>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</si>
  <si>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</si>
  <si>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</si>
  <si>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</si>
  <si>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</si>
  <si>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</si>
  <si>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</si>
  <si>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</si>
  <si>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</si>
  <si>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</si>
  <si>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</si>
  <si>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</si>
  <si>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</si>
  <si>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</si>
  <si>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</si>
  <si>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</si>
  <si>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</si>
  <si>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</si>
  <si>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</si>
  <si>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</si>
  <si>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</si>
  <si>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</si>
  <si>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</si>
  <si>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</si>
  <si>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</si>
  <si>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</si>
  <si>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</si>
  <si>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</si>
  <si>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</si>
  <si>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</si>
  <si>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</si>
  <si>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</si>
  <si>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</si>
  <si>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</si>
  <si>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</si>
  <si>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</si>
  <si>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</si>
  <si>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</si>
  <si>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</si>
  <si>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</si>
  <si>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</si>
  <si>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</si>
  <si>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</si>
  <si>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</si>
  <si>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</si>
  <si>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</si>
  <si>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</si>
  <si>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</si>
  <si>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</si>
  <si>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</si>
  <si>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</si>
  <si>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</si>
  <si>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</si>
  <si>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</si>
  <si>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</si>
  <si>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</si>
  <si>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</si>
  <si>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</si>
  <si>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</si>
  <si>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</si>
  <si>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</si>
  <si>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</si>
  <si>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</si>
  <si>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</si>
  <si>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</si>
  <si>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</si>
  <si>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</si>
  <si>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</si>
  <si>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</si>
  <si>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</si>
  <si>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</si>
  <si>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</si>
  <si>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</si>
  <si>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</si>
  <si>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</si>
  <si>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</si>
  <si>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</si>
  <si>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</si>
  <si>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</si>
  <si>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</si>
  <si>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</si>
  <si>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</si>
  <si>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</si>
  <si>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</si>
  <si>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</si>
  <si>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</si>
  <si>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</si>
  <si>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</si>
  <si>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</si>
  <si>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</si>
  <si>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</si>
  <si>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</si>
  <si>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</si>
  <si>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</si>
  <si>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</si>
  <si>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</si>
  <si>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</si>
  <si>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</si>
  <si>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</si>
  <si>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</si>
  <si>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</si>
  <si>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</si>
  <si>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</si>
  <si>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</si>
  <si>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</si>
  <si>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</si>
  <si>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</si>
  <si>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</si>
  <si>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</si>
  <si>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</si>
  <si>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</si>
  <si>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</si>
  <si>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</si>
  <si>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</si>
  <si>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</si>
  <si>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</si>
  <si>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</si>
  <si>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</si>
  <si>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</si>
  <si>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</si>
  <si>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</si>
  <si>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</si>
  <si>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</si>
  <si>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</si>
  <si>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</si>
  <si>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</si>
  <si>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</si>
  <si>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</si>
  <si>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</si>
  <si>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</si>
  <si>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</si>
  <si>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</si>
  <si>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</si>
  <si>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</si>
  <si>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</si>
  <si>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</si>
  <si>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</si>
  <si>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</si>
  <si>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</si>
  <si>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</si>
  <si>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</si>
  <si>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</si>
  <si>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</si>
  <si>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</si>
  <si>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</si>
  <si>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</si>
  <si>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</si>
  <si>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</si>
  <si>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</si>
  <si>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</si>
  <si>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</si>
  <si>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</si>
  <si>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</si>
  <si>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</si>
  <si>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</si>
  <si>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</si>
  <si>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</si>
  <si>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</si>
  <si>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</si>
  <si>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</si>
  <si>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</si>
  <si>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</si>
  <si>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</si>
  <si>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</si>
  <si>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</si>
  <si>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</si>
  <si>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</si>
  <si>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</si>
  <si>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</si>
  <si>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</si>
  <si>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</si>
  <si>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</si>
  <si>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</si>
  <si>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</si>
  <si>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</si>
  <si>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</si>
  <si>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</si>
  <si>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</si>
  <si>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</si>
  <si>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</si>
  <si>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</si>
  <si>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</si>
  <si>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</si>
  <si>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</si>
  <si>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</si>
  <si>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</si>
  <si>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</si>
  <si>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</si>
  <si>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</si>
  <si>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</si>
  <si>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</si>
  <si>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</si>
  <si>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</si>
  <si>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</si>
  <si>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</si>
  <si>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</si>
  <si>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</si>
  <si>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</si>
  <si>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</si>
  <si>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</si>
  <si>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</si>
  <si>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</si>
  <si>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</si>
  <si>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</si>
  <si>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</si>
  <si>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</si>
  <si>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</si>
  <si>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</si>
  <si>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</si>
  <si>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</si>
  <si>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</si>
  <si>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</si>
  <si>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</si>
  <si>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</si>
  <si>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</si>
  <si>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</si>
  <si>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</si>
  <si>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</si>
  <si>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</si>
  <si>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</si>
  <si>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</si>
  <si>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</si>
  <si>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</si>
  <si>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</si>
  <si>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</si>
  <si>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</si>
  <si>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</si>
  <si>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</si>
  <si>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</si>
  <si>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</si>
  <si>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</si>
  <si>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</si>
  <si>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</si>
  <si>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</si>
  <si>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</si>
  <si>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</si>
  <si>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</si>
  <si>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</si>
  <si>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</si>
  <si>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</si>
  <si>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</si>
  <si>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</si>
  <si>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</si>
  <si>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</si>
  <si>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</si>
  <si>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</si>
  <si>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</si>
  <si>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</si>
  <si>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</si>
  <si>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</si>
  <si>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</si>
  <si>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</si>
  <si>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</si>
  <si>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</si>
  <si>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</si>
  <si>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</si>
  <si>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</si>
  <si>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</si>
  <si>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</si>
  <si>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</si>
  <si>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</si>
  <si>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</si>
  <si>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</si>
  <si>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</si>
  <si>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</si>
  <si>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</si>
  <si>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</si>
  <si>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</si>
  <si>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</si>
  <si>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</si>
  <si>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</si>
  <si>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</si>
  <si>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</si>
  <si>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</si>
  <si>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</si>
  <si>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</si>
  <si>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</si>
  <si>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</si>
  <si>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</si>
  <si>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</si>
  <si>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</si>
  <si>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</si>
  <si>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</si>
  <si>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</si>
  <si>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</si>
  <si>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</si>
  <si>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</si>
  <si>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</si>
  <si>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</si>
  <si>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</si>
  <si>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</si>
  <si>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</si>
  <si>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</si>
  <si>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</si>
  <si>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</si>
  <si>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</si>
  <si>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</si>
  <si>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</si>
  <si>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</si>
  <si>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</si>
  <si>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</si>
  <si>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</si>
  <si>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</si>
  <si>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</si>
  <si>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</si>
  <si>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</si>
  <si>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</si>
  <si>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</si>
  <si>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</si>
  <si>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</si>
  <si>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</si>
  <si>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</si>
  <si>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</si>
  <si>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</si>
  <si>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</si>
  <si>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</si>
  <si>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</si>
  <si>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</si>
  <si>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</si>
  <si>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</si>
  <si>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</si>
  <si>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</si>
  <si>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</si>
  <si>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</si>
  <si>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</si>
  <si>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</si>
  <si>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</si>
  <si>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</si>
  <si>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</si>
  <si>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</si>
  <si>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</si>
  <si>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</si>
  <si>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</si>
  <si>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</si>
  <si>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</si>
  <si>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</si>
  <si>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</si>
  <si>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</si>
  <si>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</si>
  <si>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</si>
  <si>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</si>
  <si>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</si>
  <si>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</si>
  <si>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</si>
  <si>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</si>
  <si>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</si>
  <si>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</si>
  <si>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</si>
  <si>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</si>
  <si>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</si>
  <si>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</si>
  <si>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</si>
  <si>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</si>
  <si>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</si>
  <si>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</si>
  <si>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</si>
  <si>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</si>
  <si>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</si>
  <si>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</si>
  <si>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</si>
  <si>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</si>
  <si>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</si>
  <si>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</si>
  <si>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</si>
  <si>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</si>
  <si>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</si>
  <si>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</si>
  <si>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</si>
  <si>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</si>
  <si>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</si>
  <si>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</si>
  <si>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</si>
  <si>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</si>
  <si>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</si>
  <si>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</si>
  <si>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</si>
  <si>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</si>
  <si>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</si>
  <si>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</si>
  <si>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</si>
  <si>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</si>
  <si>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</si>
  <si>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</si>
  <si>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</si>
  <si>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</si>
  <si>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</si>
  <si>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</si>
  <si>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</si>
  <si>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</si>
  <si>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</si>
  <si>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</si>
  <si>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</si>
  <si>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</si>
  <si>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</si>
  <si>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</si>
  <si>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</si>
  <si>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</si>
  <si>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</si>
  <si>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</si>
  <si>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</si>
  <si>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</si>
  <si>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</si>
  <si>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</si>
  <si>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</si>
  <si>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</si>
  <si>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</si>
  <si>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</si>
  <si>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</si>
  <si>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</si>
  <si>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</si>
  <si>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</si>
  <si>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</si>
  <si>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</si>
  <si>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</si>
  <si>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</si>
  <si>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</si>
  <si>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</si>
  <si>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</si>
  <si>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</si>
  <si>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</si>
  <si>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</si>
  <si>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</si>
  <si>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</si>
  <si>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</si>
  <si>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</si>
  <si>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</si>
  <si>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</si>
  <si>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</si>
  <si>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</si>
  <si>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</si>
  <si>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</si>
  <si>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</si>
  <si>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</si>
  <si>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</si>
  <si>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</si>
  <si>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</si>
  <si>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</si>
  <si>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</si>
  <si>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</si>
  <si>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</si>
  <si>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</si>
  <si>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</si>
  <si>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</si>
  <si>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</si>
  <si>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</si>
  <si>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</si>
  <si>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</si>
  <si>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</si>
  <si>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</si>
  <si>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</si>
  <si>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</si>
  <si>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</si>
  <si>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</si>
  <si>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</si>
  <si>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</si>
  <si>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</si>
  <si>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</si>
  <si>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</si>
  <si>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</si>
  <si>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</si>
  <si>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</si>
  <si>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</si>
  <si>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</si>
  <si>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</si>
  <si>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</si>
  <si>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</si>
  <si>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</si>
  <si>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</si>
  <si>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</si>
  <si>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</si>
  <si>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</si>
  <si>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</si>
  <si>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</si>
  <si>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</si>
  <si>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</si>
  <si>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</si>
  <si>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</si>
  <si>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</si>
  <si>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</si>
  <si>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</si>
  <si>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</si>
  <si>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</si>
  <si>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</si>
  <si>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</si>
  <si>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</si>
  <si>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</si>
  <si>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</si>
  <si>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</si>
  <si>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</si>
  <si>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</si>
  <si>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</si>
  <si>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</si>
  <si>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</si>
  <si>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</si>
  <si>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</si>
  <si>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</si>
  <si>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</si>
  <si>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</si>
  <si>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</si>
  <si>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</si>
  <si>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</si>
  <si>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</si>
  <si>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</si>
  <si>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</si>
  <si>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</si>
  <si>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</si>
  <si>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</si>
  <si>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</si>
  <si>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</si>
  <si>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</si>
  <si>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</si>
  <si>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</si>
  <si>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</si>
  <si>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</si>
  <si>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</si>
  <si>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</si>
  <si>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</si>
  <si>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</si>
  <si>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</si>
  <si>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</si>
  <si>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</si>
  <si>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</si>
  <si>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</si>
  <si>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</si>
  <si>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</si>
  <si>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</si>
  <si>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</si>
  <si>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</si>
  <si>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</si>
  <si>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</si>
  <si>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</si>
  <si>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</si>
  <si>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</si>
  <si>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</si>
  <si>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</si>
  <si>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</si>
  <si>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</si>
  <si>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</si>
  <si>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</si>
  <si>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</si>
  <si>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</si>
  <si>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</si>
  <si>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</si>
  <si>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</si>
  <si>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</si>
  <si>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</si>
  <si>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</si>
  <si>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</si>
  <si>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</si>
  <si>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</si>
  <si>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</si>
  <si>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</si>
  <si>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</si>
  <si>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</si>
  <si>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</si>
  <si>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</si>
  <si>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</si>
  <si>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</si>
  <si>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</si>
  <si>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</si>
  <si>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</si>
  <si>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</si>
  <si>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</si>
  <si>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</si>
  <si>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</si>
  <si>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</si>
  <si>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</si>
  <si>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</si>
  <si>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</si>
  <si>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</si>
  <si>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</si>
  <si>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</si>
  <si>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</si>
  <si>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</si>
  <si>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</si>
  <si>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</si>
  <si>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</si>
  <si>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</si>
  <si>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</si>
  <si>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</si>
  <si>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</si>
  <si>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</si>
  <si>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</si>
  <si>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</si>
  <si>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</si>
  <si>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</si>
  <si>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</si>
  <si>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</si>
  <si>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</si>
  <si>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</si>
  <si>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</si>
  <si>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</si>
  <si>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</si>
  <si>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</si>
  <si>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</si>
  <si>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</si>
  <si>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</si>
  <si>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</si>
  <si>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</si>
  <si>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</si>
  <si>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</si>
  <si>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</si>
  <si>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</si>
  <si>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</si>
  <si>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</si>
  <si>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</si>
  <si>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</si>
  <si>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</si>
  <si>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</si>
  <si>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</si>
  <si>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</si>
  <si>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</si>
  <si>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</si>
  <si>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</si>
  <si>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</si>
  <si>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</si>
  <si>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</si>
  <si>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</si>
  <si>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</si>
  <si>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</si>
  <si>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</si>
  <si>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</si>
  <si>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</si>
  <si>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</si>
  <si>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</si>
  <si>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</si>
  <si>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</si>
  <si>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</si>
  <si>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</si>
  <si>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</si>
  <si>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</si>
  <si>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</si>
  <si>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</si>
  <si>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</si>
  <si>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</si>
  <si>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</si>
  <si>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</si>
  <si>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</si>
  <si>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</si>
  <si>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</si>
  <si>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</si>
  <si>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</si>
  <si>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</si>
  <si>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</si>
  <si>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</si>
  <si>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</si>
  <si>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</si>
  <si>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</si>
  <si>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</si>
  <si>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</si>
  <si>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</si>
  <si>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</si>
  <si>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</si>
  <si>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</si>
  <si>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</si>
  <si>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</si>
  <si>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</si>
  <si>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</si>
  <si>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</si>
  <si>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</si>
  <si>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</si>
  <si>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</si>
  <si>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</si>
  <si>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</si>
  <si>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</si>
  <si>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</si>
  <si>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</si>
  <si>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</si>
  <si>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</si>
  <si>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</si>
  <si>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</si>
  <si>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</si>
  <si>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</si>
  <si>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</si>
  <si>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</si>
  <si>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</si>
  <si>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</si>
  <si>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</si>
  <si>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</si>
  <si>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</si>
  <si>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</si>
  <si>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</si>
  <si>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</si>
  <si>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</si>
  <si>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</si>
  <si>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</si>
  <si>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</si>
  <si>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</si>
  <si>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</si>
  <si>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</si>
  <si>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</si>
  <si>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</si>
  <si>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</si>
  <si>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</si>
  <si>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</si>
  <si>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</si>
  <si>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</si>
  <si>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</si>
  <si>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</si>
  <si>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</si>
  <si>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</si>
  <si>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</si>
  <si>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</si>
  <si>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</si>
  <si>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</si>
  <si>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</si>
  <si>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</si>
  <si>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</si>
  <si>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</si>
  <si>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</si>
  <si>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</si>
  <si>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</si>
  <si>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</si>
  <si>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</si>
  <si>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</si>
  <si>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</si>
  <si>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</si>
  <si>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</si>
  <si>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</si>
  <si>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</si>
  <si>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</si>
  <si>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</si>
  <si>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</si>
  <si>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</si>
  <si>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</si>
  <si>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</si>
  <si>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</si>
  <si>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</si>
  <si>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</si>
  <si>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</si>
  <si>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</si>
  <si>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</si>
  <si>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</si>
  <si>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</si>
  <si>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</si>
  <si>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</si>
  <si>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</si>
  <si>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</si>
  <si>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</si>
  <si>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</si>
  <si>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</si>
  <si>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</si>
  <si>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</si>
  <si>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</si>
  <si>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</si>
  <si>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</si>
  <si>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</si>
  <si>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</si>
  <si>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</si>
  <si>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</si>
  <si>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</si>
  <si>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</si>
  <si>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</si>
  <si>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</si>
  <si>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</si>
  <si>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</si>
  <si>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</si>
  <si>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</si>
  <si>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</si>
  <si>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</si>
  <si>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</si>
  <si>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</si>
  <si>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</si>
  <si>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</si>
  <si>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</si>
  <si>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</si>
  <si>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</si>
  <si>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</si>
  <si>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</si>
  <si>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</si>
  <si>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</si>
  <si>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</si>
  <si>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</si>
  <si>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</si>
  <si>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</si>
  <si>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</si>
  <si>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</si>
  <si>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</si>
  <si>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</si>
  <si>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</si>
  <si>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</si>
  <si>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</si>
  <si>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</si>
  <si>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</si>
  <si>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</si>
  <si>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</si>
  <si>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</si>
  <si>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</si>
  <si>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</si>
  <si>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</si>
  <si>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</si>
  <si>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</si>
  <si>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</si>
  <si>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</si>
  <si>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</si>
  <si>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</si>
  <si>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</si>
  <si>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</si>
  <si>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</si>
  <si>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</si>
  <si>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</si>
  <si>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</si>
  <si>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</si>
  <si>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</si>
  <si>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</si>
  <si>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</si>
  <si>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</si>
  <si>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</si>
  <si>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</si>
  <si>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</si>
  <si>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</si>
  <si>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</si>
  <si>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</si>
  <si>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</si>
  <si>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</si>
  <si>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</si>
  <si>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</si>
  <si>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</si>
  <si>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</si>
  <si>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</si>
  <si>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</si>
  <si>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</si>
  <si>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</si>
  <si>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</si>
  <si>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</si>
  <si>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</si>
  <si>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</si>
  <si>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</si>
  <si>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</si>
  <si>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</si>
  <si>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</si>
  <si>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</si>
  <si>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</si>
  <si>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</si>
  <si>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</si>
  <si>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</si>
  <si>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</si>
  <si>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</si>
  <si>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</si>
  <si>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</si>
  <si>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</si>
  <si>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</si>
  <si>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</si>
  <si>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</si>
  <si>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</si>
  <si>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</si>
  <si>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</si>
  <si>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</si>
  <si>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</si>
  <si>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</si>
  <si>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</si>
  <si>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</si>
  <si>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</si>
  <si>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</si>
  <si>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</si>
  <si>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</si>
  <si>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</si>
  <si>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</si>
  <si>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</si>
  <si>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</si>
  <si>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</si>
  <si>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</si>
  <si>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</si>
  <si>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</si>
  <si>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</si>
  <si>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</si>
  <si>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</si>
  <si>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</si>
  <si>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</si>
  <si>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</si>
  <si>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</si>
  <si>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</si>
  <si>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</si>
  <si>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</si>
  <si>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</si>
  <si>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</si>
  <si>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</si>
  <si>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</si>
  <si>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</si>
  <si>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</si>
  <si>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</si>
  <si>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</si>
  <si>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</si>
  <si>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</si>
  <si>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</si>
  <si>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</si>
  <si>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</si>
  <si>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</si>
  <si>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</si>
  <si>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</si>
  <si>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</si>
  <si>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</si>
  <si>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</si>
  <si>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</si>
  <si>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</si>
  <si>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</si>
  <si>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</si>
  <si>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</si>
  <si>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</si>
  <si>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</si>
  <si>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</si>
  <si>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</si>
  <si>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</si>
  <si>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</si>
  <si>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</si>
  <si>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</si>
  <si>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</si>
  <si>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</si>
  <si>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</si>
  <si>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</si>
  <si>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</si>
  <si>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</si>
  <si>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</si>
  <si>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</si>
  <si>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</si>
  <si>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</si>
  <si>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</si>
  <si>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</si>
  <si>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</si>
  <si>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</si>
  <si>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</si>
  <si>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</si>
  <si>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</si>
  <si>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</si>
  <si>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</si>
  <si>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</si>
  <si>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</si>
  <si>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</si>
  <si>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</si>
  <si>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</si>
  <si>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</si>
  <si>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</si>
  <si>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</si>
  <si>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</si>
  <si>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</si>
  <si>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</si>
  <si>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</si>
  <si>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</si>
  <si>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</si>
  <si>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</si>
  <si>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</si>
  <si>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</si>
  <si>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</si>
  <si>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</si>
  <si>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</si>
  <si>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</si>
  <si>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</si>
  <si>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</si>
  <si>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</si>
  <si>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</si>
  <si>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</si>
  <si>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</si>
  <si>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</si>
  <si>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</si>
  <si>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</si>
  <si>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</si>
  <si>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</si>
  <si>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</si>
  <si>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</si>
  <si>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</si>
  <si>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</si>
  <si>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</si>
  <si>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</si>
  <si>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</si>
  <si>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</si>
  <si>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</si>
  <si>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</si>
  <si>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</si>
  <si>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</si>
  <si>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</si>
  <si>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</si>
  <si>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</si>
  <si>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</si>
  <si>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</si>
  <si>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</si>
  <si>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</si>
  <si>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</si>
  <si>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</si>
  <si>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</si>
  <si>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</si>
  <si>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</si>
  <si>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</si>
  <si>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</si>
  <si>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</si>
  <si>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</si>
  <si>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</si>
  <si>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</si>
  <si>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</si>
  <si>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</si>
  <si>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</si>
  <si>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</si>
  <si>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</si>
  <si>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</si>
  <si>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</si>
  <si>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</si>
  <si>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</si>
  <si>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</si>
  <si>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</si>
  <si>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</si>
  <si>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</si>
  <si>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</si>
  <si>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</si>
  <si>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</si>
  <si>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</si>
  <si>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</si>
  <si>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</si>
  <si>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</si>
  <si>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</si>
  <si>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</si>
  <si>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</si>
  <si>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</si>
  <si>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</si>
  <si>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</si>
  <si>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</si>
  <si>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</si>
  <si>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</si>
  <si>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</si>
  <si>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</si>
  <si>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</si>
  <si>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</si>
  <si>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</si>
  <si>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</si>
  <si>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</si>
  <si>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</si>
  <si>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</si>
  <si>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</si>
  <si>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</si>
  <si>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</si>
  <si>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</si>
  <si>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</si>
  <si>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</si>
  <si>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</si>
  <si>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</si>
  <si>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</si>
  <si>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</si>
  <si>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</si>
  <si>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</si>
  <si>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</si>
  <si>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</si>
  <si>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</si>
  <si>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</si>
  <si>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</si>
  <si>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</si>
  <si>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</si>
  <si>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</si>
  <si>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</si>
  <si>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</si>
  <si>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</si>
  <si>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</si>
  <si>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</si>
  <si>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</si>
  <si>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</si>
  <si>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</si>
  <si>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</si>
  <si>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</si>
  <si>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</si>
  <si>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</si>
  <si>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</si>
  <si>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</si>
  <si>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</si>
  <si>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</si>
  <si>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</si>
  <si>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</si>
  <si>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</si>
  <si>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</si>
  <si>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</si>
  <si>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</si>
  <si>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</si>
  <si>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</si>
  <si>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</si>
  <si>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</si>
  <si>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</si>
  <si>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</si>
  <si>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</si>
  <si>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</si>
  <si>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</si>
  <si>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</si>
  <si>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</si>
  <si>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</si>
  <si>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</si>
  <si>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</si>
  <si>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</si>
  <si>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</si>
  <si>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</si>
  <si>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</si>
  <si>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</si>
  <si>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</si>
  <si>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</si>
  <si>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</si>
  <si>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</si>
  <si>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</si>
  <si>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</si>
  <si>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</si>
  <si>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</si>
  <si>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</si>
  <si>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</si>
  <si>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</si>
  <si>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</si>
  <si>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</si>
  <si>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</si>
  <si>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</si>
  <si>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</si>
  <si>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</si>
  <si>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</si>
  <si>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</si>
  <si>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</si>
  <si>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</si>
  <si>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</si>
  <si>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</si>
  <si>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</si>
  <si>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</si>
  <si>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</si>
  <si>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</si>
  <si>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</si>
  <si>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</si>
  <si>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</si>
  <si>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</si>
  <si>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</si>
  <si>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</si>
  <si>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</si>
  <si>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</si>
  <si>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</si>
  <si>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</si>
  <si>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</si>
  <si>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</si>
  <si>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</si>
  <si>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</si>
  <si>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</si>
  <si>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</si>
  <si>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</si>
  <si>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</si>
  <si>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</si>
  <si>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</si>
  <si>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</si>
  <si>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</si>
  <si>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</si>
  <si>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</si>
  <si>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</si>
  <si>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</si>
  <si>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</si>
  <si>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</si>
  <si>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</si>
  <si>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</si>
  <si>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</si>
  <si>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</si>
  <si>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</si>
  <si>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</si>
  <si>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</si>
  <si>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</si>
  <si>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</si>
  <si>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</si>
  <si>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</si>
  <si>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</si>
  <si>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</si>
  <si>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</si>
  <si>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</si>
  <si>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</si>
  <si>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</si>
  <si>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</si>
  <si>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</si>
  <si>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</si>
  <si>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</si>
  <si>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</si>
  <si>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</si>
  <si>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</si>
  <si>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</si>
  <si>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</si>
  <si>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</si>
  <si>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</si>
  <si>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</si>
  <si>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</si>
  <si>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</si>
  <si>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</si>
  <si>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</si>
  <si>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</si>
  <si>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</si>
  <si>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</si>
  <si>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</si>
  <si>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</si>
  <si>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</si>
  <si>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</si>
  <si>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</si>
  <si>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</si>
  <si>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</si>
  <si>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</si>
  <si>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</si>
  <si>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</si>
  <si>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</si>
  <si>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</si>
  <si>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</si>
  <si>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</si>
  <si>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</si>
  <si>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</si>
  <si>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</si>
  <si>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</si>
  <si>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</si>
  <si>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</si>
  <si>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</si>
  <si>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</si>
  <si>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</si>
  <si>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</si>
  <si>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</si>
  <si>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</si>
  <si>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</si>
  <si>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</si>
  <si>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</si>
  <si>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</si>
  <si>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</si>
  <si>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</si>
  <si>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</si>
  <si>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</si>
  <si>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</si>
  <si>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</si>
  <si>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</si>
  <si>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</si>
  <si>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</si>
  <si>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</si>
  <si>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</si>
  <si>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</si>
  <si>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</si>
  <si>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</si>
  <si>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</si>
  <si>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</si>
  <si>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</si>
  <si>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</si>
  <si>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</si>
  <si>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</si>
  <si>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</si>
  <si>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</si>
  <si>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</si>
  <si>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</si>
  <si>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</si>
  <si>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</si>
  <si>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</si>
  <si>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</si>
  <si>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</si>
  <si>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</si>
  <si>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</si>
  <si>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</si>
  <si>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</si>
  <si>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</si>
  <si>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</si>
  <si>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</si>
  <si>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</si>
  <si>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</si>
  <si>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</si>
  <si>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</si>
  <si>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</si>
  <si>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</si>
  <si>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</si>
  <si>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</si>
  <si>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</si>
  <si>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</si>
  <si>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</si>
  <si>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</si>
  <si>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</si>
  <si>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</si>
  <si>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</si>
  <si>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</si>
  <si>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</si>
  <si>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</si>
  <si>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</si>
  <si>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</si>
  <si>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</si>
  <si>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</si>
  <si>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</si>
  <si>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</si>
  <si>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</si>
  <si>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</si>
  <si>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</si>
  <si>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</si>
  <si>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</si>
  <si>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</si>
  <si>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</si>
  <si>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</si>
  <si>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</si>
  <si>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</si>
  <si>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</si>
  <si>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</si>
  <si>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</si>
  <si>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</si>
  <si>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</si>
  <si>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</si>
  <si>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</si>
  <si>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</si>
  <si>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</si>
  <si>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</si>
  <si>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</si>
  <si>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</si>
  <si>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</si>
  <si>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</si>
  <si>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</si>
  <si>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</si>
  <si>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</si>
  <si>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</si>
  <si>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</si>
  <si>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</si>
  <si>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</si>
  <si>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</si>
  <si>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</si>
  <si>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</si>
  <si>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</si>
  <si>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</si>
  <si>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</si>
  <si>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</si>
  <si>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</si>
  <si>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</si>
  <si>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</si>
  <si>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</si>
  <si>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</si>
  <si>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</si>
  <si>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</si>
  <si>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</si>
  <si>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</si>
  <si>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</si>
  <si>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</si>
  <si>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</si>
  <si>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</si>
  <si>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</si>
  <si>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</si>
  <si>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</si>
  <si>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</si>
  <si>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</si>
  <si>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</si>
  <si>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</si>
  <si>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</si>
  <si>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</si>
  <si>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</si>
  <si>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</si>
  <si>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</si>
  <si>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</si>
  <si>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</si>
  <si>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</si>
  <si>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</si>
  <si>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</si>
  <si>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</si>
  <si>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</si>
  <si>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</si>
  <si>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</si>
  <si>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</si>
  <si>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</si>
  <si>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</si>
  <si>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</si>
  <si>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</si>
  <si>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</si>
  <si>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</si>
  <si>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</si>
  <si>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</si>
  <si>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</si>
  <si>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</si>
  <si>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</si>
  <si>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</si>
  <si>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</si>
  <si>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</si>
  <si>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</si>
  <si>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</si>
  <si>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</si>
  <si>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</si>
  <si>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</si>
  <si>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</si>
  <si>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</si>
  <si>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</si>
  <si>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</si>
  <si>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</si>
  <si>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</si>
  <si>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</si>
  <si>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</si>
  <si>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</si>
  <si>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</si>
  <si>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</si>
  <si>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</si>
  <si>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</si>
  <si>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</si>
  <si>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</si>
  <si>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</si>
  <si>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</si>
  <si>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</si>
  <si>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</si>
  <si>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</si>
  <si>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</si>
  <si>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</si>
  <si>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</si>
  <si>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</si>
  <si>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</si>
  <si>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</si>
  <si>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</si>
  <si>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</si>
  <si>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</si>
  <si>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</si>
  <si>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</si>
  <si>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</si>
  <si>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</si>
  <si>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</si>
  <si>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</si>
  <si>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</si>
  <si>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</si>
  <si>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</si>
  <si>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</si>
  <si>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</si>
  <si>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</si>
  <si>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</si>
  <si>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</si>
  <si>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</si>
  <si>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</si>
  <si>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</si>
  <si>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</si>
  <si>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</si>
  <si>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</si>
  <si>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</si>
  <si>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</si>
  <si>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</si>
  <si>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</si>
  <si>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</si>
  <si>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</si>
  <si>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</si>
  <si>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</si>
  <si>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</si>
  <si>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</si>
  <si>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</si>
  <si>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</si>
  <si>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</si>
  <si>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</si>
  <si>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</si>
  <si>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</si>
  <si>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</si>
  <si>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</si>
  <si>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</si>
  <si>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</si>
  <si>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</si>
  <si>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</si>
  <si>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</si>
  <si>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</si>
  <si>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</si>
  <si>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</si>
  <si>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</si>
  <si>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</si>
  <si>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</si>
  <si>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</si>
  <si>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</si>
  <si>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</si>
  <si>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</si>
  <si>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</si>
  <si>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</si>
  <si>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</si>
  <si>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</si>
  <si>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</si>
  <si>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</si>
  <si>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</si>
  <si>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</si>
  <si>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</si>
  <si>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</si>
  <si>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</si>
  <si>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</si>
  <si>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</si>
  <si>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</si>
  <si>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</si>
  <si>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</si>
  <si>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</si>
  <si>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</si>
  <si>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</si>
  <si>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</si>
  <si>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</si>
  <si>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</si>
  <si>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</si>
  <si>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</si>
  <si>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</si>
  <si>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</si>
  <si>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</si>
  <si>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</si>
  <si>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</si>
  <si>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</si>
  <si>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</si>
  <si>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</si>
  <si>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</si>
  <si>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</si>
  <si>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</si>
  <si>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</si>
  <si>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</si>
  <si>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</si>
  <si>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</si>
  <si>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</si>
  <si>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</si>
  <si>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</si>
  <si>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</si>
  <si>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</si>
  <si>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</si>
  <si>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</si>
  <si>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</si>
  <si>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</si>
  <si>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</si>
  <si>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</si>
  <si>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</si>
  <si>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</si>
  <si>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</si>
  <si>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</si>
  <si>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</si>
  <si>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</si>
  <si>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</si>
  <si>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</si>
  <si>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</si>
  <si>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</si>
  <si>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</si>
  <si>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</si>
  <si>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</si>
  <si>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</si>
  <si>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</si>
  <si>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</si>
  <si>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</si>
  <si>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</si>
  <si>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</si>
  <si>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</si>
  <si>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</si>
  <si>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</si>
  <si>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</si>
  <si>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</si>
  <si>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</si>
  <si>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</si>
  <si>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</si>
  <si>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</si>
  <si>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</si>
  <si>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</si>
  <si>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</si>
  <si>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</si>
  <si>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</si>
  <si>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</si>
  <si>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</si>
  <si>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</si>
  <si>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</si>
  <si>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</si>
  <si>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</si>
  <si>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</si>
  <si>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</si>
  <si>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</si>
  <si>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</si>
  <si>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</si>
  <si>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</si>
  <si>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</si>
  <si>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</si>
  <si>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</si>
  <si>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</si>
  <si>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</si>
  <si>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</si>
  <si>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</si>
  <si>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</si>
  <si>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</si>
  <si>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</si>
  <si>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</si>
  <si>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</si>
  <si>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</si>
  <si>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</si>
  <si>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</si>
  <si>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</si>
  <si>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</si>
  <si>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</si>
  <si>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</si>
  <si>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</si>
  <si>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</si>
  <si>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</si>
  <si>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</si>
  <si>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</si>
  <si>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</si>
  <si>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</si>
  <si>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</si>
  <si>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</si>
  <si>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</si>
  <si>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</si>
  <si>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</si>
  <si>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</si>
  <si>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</si>
  <si>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</si>
  <si>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</si>
  <si>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</si>
  <si>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</si>
  <si>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</si>
  <si>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</si>
  <si>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</si>
  <si>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</si>
  <si>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</si>
  <si>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</si>
  <si>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</si>
  <si>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</si>
  <si>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</si>
  <si>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</si>
  <si>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</si>
  <si>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</si>
  <si>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</si>
  <si>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</si>
  <si>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</si>
  <si>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</si>
  <si>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</si>
  <si>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</si>
  <si>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</si>
  <si>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</si>
  <si>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</si>
  <si>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</si>
  <si>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</si>
  <si>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</si>
  <si>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</si>
  <si>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</si>
  <si>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</si>
  <si>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</si>
  <si>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</si>
  <si>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</si>
  <si>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</si>
  <si>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</si>
  <si>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</si>
  <si>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</si>
  <si>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</si>
  <si>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</si>
  <si>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</si>
  <si>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</si>
  <si>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</si>
  <si>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</si>
  <si>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</si>
  <si>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</si>
  <si>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</si>
  <si>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</si>
  <si>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</si>
  <si>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</si>
  <si>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</si>
  <si>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</si>
  <si>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</si>
  <si>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</si>
  <si>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</si>
  <si>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</si>
  <si>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</si>
  <si>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</si>
  <si>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</si>
  <si>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</si>
  <si>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</si>
  <si>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</si>
  <si>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</si>
  <si>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</si>
  <si>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</si>
  <si>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</si>
  <si>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</si>
  <si>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</si>
  <si>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</si>
  <si>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</si>
  <si>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</si>
  <si>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</si>
  <si>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</si>
  <si>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</si>
  <si>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</si>
  <si>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</si>
  <si>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</si>
  <si>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</si>
  <si>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</si>
  <si>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</si>
  <si>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</si>
  <si>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</si>
  <si>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</si>
  <si>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</si>
  <si>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</si>
  <si>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</si>
  <si>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</si>
  <si>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</si>
  <si>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</si>
  <si>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</si>
  <si>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</si>
  <si>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</si>
  <si>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</si>
  <si>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</si>
  <si>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</si>
  <si>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</si>
  <si>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</si>
  <si>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</si>
  <si>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</si>
  <si>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</si>
  <si>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</si>
  <si>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</si>
  <si>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</si>
  <si>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</si>
  <si>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</si>
  <si>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</si>
  <si>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</si>
  <si>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</si>
  <si>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</si>
  <si>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</si>
  <si>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</si>
  <si>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</si>
  <si>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</si>
  <si>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</si>
  <si>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</si>
  <si>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</si>
  <si>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</si>
  <si>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</si>
  <si>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</si>
  <si>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</si>
  <si>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</si>
  <si>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</si>
  <si>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</si>
  <si>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</si>
  <si>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</si>
  <si>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</si>
  <si>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</si>
  <si>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</si>
  <si>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</si>
  <si>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</si>
  <si>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</si>
  <si>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</si>
  <si>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</si>
  <si>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</si>
  <si>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</si>
  <si>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</si>
  <si>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</si>
  <si>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</si>
  <si>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</si>
  <si>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</si>
  <si>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</si>
  <si>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</si>
  <si>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</si>
  <si>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</si>
  <si>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</si>
  <si>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</si>
  <si>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</si>
  <si>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</si>
  <si>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</si>
  <si>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</si>
  <si>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</si>
  <si>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</si>
  <si>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</si>
  <si>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</si>
  <si>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</si>
  <si>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</si>
  <si>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</si>
  <si>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</si>
  <si>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</si>
  <si>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</si>
  <si>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</si>
  <si>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</si>
  <si>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</si>
  <si>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</si>
  <si>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</si>
  <si>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</si>
  <si>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</si>
  <si>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</si>
  <si>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</si>
  <si>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</si>
  <si>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</si>
  <si>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</si>
  <si>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</si>
  <si>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</si>
  <si>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</si>
  <si>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</si>
  <si>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</si>
  <si>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</si>
  <si>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</si>
  <si>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</si>
  <si>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</si>
  <si>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</si>
  <si>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</si>
  <si>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</si>
  <si>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</si>
  <si>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</si>
  <si>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</si>
  <si>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</si>
  <si>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</si>
  <si>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</si>
  <si>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</si>
  <si>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</si>
  <si>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</si>
  <si>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</si>
  <si>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</si>
  <si>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</si>
  <si>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</si>
  <si>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</si>
  <si>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</si>
  <si>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</si>
  <si>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</si>
  <si>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</si>
  <si>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</si>
  <si>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</si>
  <si>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</si>
  <si>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</si>
  <si>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</si>
  <si>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</si>
  <si>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</si>
  <si>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</si>
  <si>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</si>
  <si>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</si>
  <si>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</si>
  <si>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</si>
  <si>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</si>
  <si>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</si>
  <si>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</si>
  <si>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</si>
  <si>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</si>
  <si>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</si>
  <si>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</si>
  <si>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</si>
  <si>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</si>
  <si>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</si>
  <si>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</si>
  <si>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</si>
  <si>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</si>
  <si>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</si>
  <si>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</si>
  <si>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</si>
  <si>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</si>
  <si>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</si>
  <si>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</si>
  <si>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</si>
  <si>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</si>
  <si>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</si>
  <si>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</si>
  <si>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</si>
  <si>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</si>
  <si>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</si>
  <si>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</si>
  <si>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</si>
  <si>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</si>
  <si>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</si>
  <si>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</si>
  <si>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</si>
  <si>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</si>
  <si>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</si>
  <si>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</si>
  <si>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</si>
  <si>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</si>
  <si>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</si>
  <si>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</si>
  <si>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</si>
  <si>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</si>
  <si>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</si>
  <si>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</si>
  <si>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</si>
  <si>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</si>
  <si>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</si>
  <si>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</si>
  <si>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</si>
  <si>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</si>
  <si>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</si>
  <si>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</si>
  <si>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</si>
  <si>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</si>
  <si>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</si>
  <si>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</si>
  <si>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</si>
  <si>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</si>
  <si>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</si>
  <si>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</si>
  <si>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</si>
  <si>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</si>
  <si>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</si>
  <si>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</si>
  <si>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</si>
  <si>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</si>
  <si>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</si>
  <si>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</si>
  <si>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</si>
  <si>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</si>
  <si>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</si>
  <si>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</si>
  <si>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</si>
  <si>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</si>
  <si>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</si>
  <si>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</si>
  <si>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</si>
  <si>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</si>
  <si>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</si>
  <si>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</si>
  <si>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</si>
  <si>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</si>
  <si>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</si>
  <si>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</si>
  <si>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</si>
  <si>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</si>
  <si>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</si>
  <si>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</si>
  <si>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</si>
  <si>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</si>
  <si>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</si>
  <si>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</si>
  <si>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</si>
  <si>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</si>
  <si>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</si>
  <si>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</si>
  <si>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</si>
  <si>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</si>
  <si>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</si>
  <si>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</si>
  <si>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</si>
  <si>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</si>
  <si>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</si>
  <si>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</si>
  <si>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</si>
  <si>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</si>
  <si>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</si>
  <si>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</si>
  <si>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</si>
  <si>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</si>
  <si>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</si>
  <si>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</si>
  <si>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</si>
  <si>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</si>
  <si>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</si>
  <si>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</si>
  <si>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</si>
  <si>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</si>
  <si>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</si>
  <si>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</si>
  <si>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</si>
  <si>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</si>
  <si>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</si>
  <si>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</si>
  <si>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</si>
  <si>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</si>
  <si>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</si>
  <si>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</si>
  <si>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</si>
  <si>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</si>
  <si>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</si>
  <si>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</si>
  <si>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</si>
  <si>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</si>
  <si>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</si>
  <si>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</si>
  <si>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</si>
  <si>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</si>
  <si>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</si>
  <si>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</si>
  <si>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</si>
  <si>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</si>
  <si>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</si>
  <si>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</si>
  <si>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</si>
  <si>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</si>
  <si>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</si>
  <si>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</si>
  <si>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</si>
  <si>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</si>
  <si>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</si>
  <si>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</si>
  <si>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</si>
  <si>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</si>
  <si>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</si>
  <si>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</si>
  <si>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</si>
  <si>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</si>
  <si>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</si>
  <si>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</si>
  <si>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</si>
  <si>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</si>
  <si>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</si>
  <si>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</si>
  <si>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</si>
  <si>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</si>
  <si>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</si>
  <si>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</si>
  <si>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</si>
  <si>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</si>
  <si>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</si>
  <si>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</si>
  <si>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</si>
  <si>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</si>
  <si>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</si>
  <si>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</si>
  <si>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</si>
  <si>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</si>
  <si>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</si>
  <si>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</si>
  <si>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</si>
  <si>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</si>
  <si>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</si>
  <si>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</si>
  <si>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</si>
  <si>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</si>
  <si>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</si>
  <si>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</si>
  <si>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</si>
  <si>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</si>
  <si>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</si>
  <si>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</si>
  <si>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</si>
  <si>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</si>
  <si>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</si>
  <si>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</si>
  <si>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</si>
  <si>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</si>
  <si>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</si>
  <si>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</si>
  <si>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</si>
  <si>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</si>
  <si>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</si>
  <si>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</si>
  <si>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</si>
  <si>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</si>
  <si>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</si>
  <si>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</si>
  <si>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</si>
  <si>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</si>
  <si>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</si>
  <si>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</si>
  <si>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</si>
  <si>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</si>
  <si>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</si>
  <si>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</si>
  <si>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</si>
  <si>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</si>
  <si>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</si>
  <si>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</si>
  <si>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</si>
  <si>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</si>
  <si>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</si>
  <si>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</si>
  <si>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</si>
  <si>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</si>
  <si>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</si>
  <si>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</si>
  <si>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</si>
  <si>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</si>
  <si>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</si>
  <si>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</si>
  <si>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</si>
  <si>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</si>
  <si>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</si>
  <si>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</si>
  <si>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</si>
  <si>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</si>
  <si>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</si>
  <si>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</si>
  <si>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</si>
  <si>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</si>
  <si>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</si>
  <si>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</si>
  <si>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</si>
  <si>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</si>
  <si>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</si>
  <si>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</si>
  <si>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</si>
  <si>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</si>
  <si>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</si>
  <si>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</si>
  <si>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</si>
  <si>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</si>
  <si>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</si>
  <si>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</si>
  <si>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</si>
  <si>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</si>
  <si>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</si>
  <si>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</si>
  <si>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</si>
  <si>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</si>
  <si>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</si>
  <si>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</si>
  <si>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</si>
  <si>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</si>
  <si>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</si>
  <si>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</si>
  <si>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</si>
  <si>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</si>
  <si>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</si>
  <si>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</si>
  <si>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</si>
  <si>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</si>
  <si>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</si>
  <si>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</si>
  <si>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</si>
  <si>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</si>
  <si>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</si>
  <si>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</si>
  <si>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</si>
  <si>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</si>
  <si>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</si>
  <si>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</si>
  <si>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</si>
  <si>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</si>
  <si>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</si>
  <si>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</si>
  <si>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</si>
  <si>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</si>
  <si>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</si>
  <si>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</si>
  <si>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</si>
  <si>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</si>
  <si>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</si>
  <si>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</si>
  <si>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</si>
  <si>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</si>
  <si>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</si>
  <si>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</si>
  <si>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</si>
  <si>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</si>
  <si>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</si>
  <si>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</si>
  <si>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</si>
  <si>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</si>
  <si>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</si>
  <si>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</si>
  <si>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</si>
  <si>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</si>
  <si>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</si>
  <si>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</si>
  <si>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</si>
  <si>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</si>
  <si>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</si>
  <si>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</si>
  <si>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</si>
  <si>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</si>
  <si>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</si>
  <si>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</si>
  <si>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</si>
  <si>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</si>
  <si>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</si>
  <si>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</si>
  <si>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</si>
  <si>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</si>
  <si>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</si>
  <si>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</si>
  <si>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</si>
  <si>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</si>
  <si>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</si>
  <si>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</si>
  <si>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</si>
  <si>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</si>
  <si>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</si>
  <si>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</si>
  <si>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</si>
  <si>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</si>
  <si>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</si>
  <si>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</si>
  <si>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</si>
  <si>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</si>
  <si>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</si>
  <si>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</si>
  <si>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</si>
  <si>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</si>
  <si>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</si>
  <si>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</si>
  <si>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</si>
  <si>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</si>
  <si>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</si>
  <si>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</si>
  <si>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</si>
  <si>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</si>
  <si>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</si>
  <si>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</si>
  <si>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</si>
  <si>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</si>
  <si>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</si>
  <si>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</si>
  <si>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</si>
  <si>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</si>
  <si>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</si>
  <si>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</si>
  <si>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</si>
  <si>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</si>
  <si>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</si>
  <si>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</si>
  <si>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</si>
  <si>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</si>
  <si>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</si>
  <si>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</si>
  <si>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</si>
  <si>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</si>
  <si>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</si>
  <si>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</si>
  <si>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</si>
  <si>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</si>
  <si>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</si>
  <si>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</si>
  <si>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</si>
  <si>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</si>
  <si>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</si>
  <si>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</si>
  <si>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</si>
  <si>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</si>
  <si>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</si>
  <si>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</si>
  <si>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</si>
  <si>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</si>
  <si>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</si>
  <si>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</si>
  <si>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</si>
  <si>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</si>
  <si>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</si>
  <si>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</si>
  <si>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</si>
  <si>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</si>
  <si>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</si>
  <si>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</si>
  <si>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</si>
  <si>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</si>
  <si>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</si>
  <si>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</si>
  <si>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</si>
  <si>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</si>
  <si>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</si>
  <si>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</si>
  <si>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</si>
  <si>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</si>
  <si>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</si>
  <si>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</si>
  <si>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</si>
  <si>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</si>
  <si>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</si>
  <si>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</si>
  <si>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</si>
  <si>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</si>
  <si>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</si>
  <si>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</si>
  <si>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</si>
  <si>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</si>
  <si>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</si>
  <si>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</si>
  <si>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</si>
  <si>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</si>
  <si>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</si>
  <si>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</si>
  <si>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</si>
  <si>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</si>
  <si>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</si>
  <si>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</si>
  <si>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</si>
  <si>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</si>
  <si>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</si>
  <si>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</si>
  <si>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</si>
  <si>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</si>
  <si>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</si>
  <si>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</si>
  <si>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</si>
  <si>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</si>
  <si>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</si>
  <si>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</si>
  <si>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</si>
  <si>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</si>
  <si>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</si>
  <si>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</si>
  <si>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</si>
  <si>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</si>
  <si>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</si>
  <si>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</si>
  <si>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</si>
  <si>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</si>
  <si>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</si>
  <si>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</si>
  <si>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</si>
  <si>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</si>
  <si>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</si>
  <si>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</si>
  <si>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</si>
  <si>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</si>
  <si>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</si>
  <si>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</si>
  <si>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</si>
  <si>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</si>
  <si>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</si>
  <si>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</si>
  <si>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</si>
  <si>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</si>
  <si>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</si>
  <si>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</si>
  <si>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</si>
  <si>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</si>
  <si>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</si>
  <si>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</si>
  <si>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</si>
  <si>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</si>
  <si>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</si>
  <si>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</si>
  <si>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</si>
  <si>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</si>
  <si>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</si>
  <si>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</si>
  <si>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</si>
  <si>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</si>
  <si>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</si>
  <si>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</si>
  <si>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</si>
  <si>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</si>
  <si>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</si>
  <si>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</si>
  <si>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</si>
  <si>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</si>
  <si>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</si>
  <si>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</si>
  <si>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</si>
  <si>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</si>
  <si>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</si>
  <si>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</si>
  <si>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</si>
  <si>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</si>
  <si>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</si>
  <si>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</si>
  <si>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</si>
  <si>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</si>
  <si>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</si>
  <si>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</si>
  <si>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</si>
  <si>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</si>
  <si>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</si>
  <si>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</si>
  <si>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</si>
  <si>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</si>
  <si>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</si>
  <si>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</si>
  <si>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</si>
  <si>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</si>
  <si>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</si>
  <si>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</si>
  <si>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</si>
  <si>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</si>
  <si>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</si>
  <si>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</si>
  <si>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</si>
  <si>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</si>
  <si>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</si>
  <si>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</si>
  <si>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</si>
  <si>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</si>
  <si>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</si>
  <si>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</si>
  <si>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</si>
  <si>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</si>
  <si>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</si>
  <si>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</si>
  <si>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</si>
  <si>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</si>
  <si>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</si>
  <si>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</si>
  <si>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</si>
  <si>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</si>
  <si>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</si>
  <si>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</si>
  <si>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</si>
  <si>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</si>
  <si>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</si>
  <si>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</si>
  <si>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</si>
  <si>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</si>
  <si>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</si>
  <si>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</si>
  <si>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</si>
  <si>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</si>
  <si>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</si>
  <si>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</si>
  <si>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</si>
  <si>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</si>
  <si>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</si>
  <si>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</si>
  <si>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</si>
  <si>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</si>
  <si>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</si>
  <si>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</si>
  <si>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</si>
  <si>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</si>
  <si>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</si>
  <si>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</si>
  <si>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</si>
  <si>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</si>
  <si>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</si>
  <si>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</si>
  <si>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</si>
  <si>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</si>
  <si>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</si>
  <si>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</si>
  <si>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</si>
  <si>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</si>
  <si>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</si>
  <si>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</si>
  <si>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</si>
  <si>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</si>
  <si>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</si>
  <si>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</si>
  <si>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</si>
  <si>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</si>
  <si>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</si>
  <si>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</si>
  <si>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</si>
  <si>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</si>
  <si>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</si>
  <si>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</si>
  <si>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</si>
  <si>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</si>
  <si>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</si>
  <si>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</si>
  <si>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</si>
  <si>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</si>
  <si>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</si>
  <si>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</si>
  <si>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</si>
  <si>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</si>
  <si>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</si>
  <si>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</si>
  <si>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</si>
  <si>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</si>
  <si>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</si>
  <si>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</si>
  <si>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</si>
  <si>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</si>
  <si>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</si>
  <si>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</si>
  <si>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</si>
  <si>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</si>
  <si>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</si>
  <si>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</si>
  <si>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</si>
  <si>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</si>
  <si>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</si>
  <si>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</si>
  <si>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</si>
  <si>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</si>
  <si>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</si>
  <si>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</si>
  <si>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</si>
  <si>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</si>
  <si>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</si>
  <si>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</si>
  <si>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</si>
  <si>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</si>
  <si>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</si>
  <si>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</si>
  <si>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</si>
  <si>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</si>
  <si>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</si>
  <si>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</si>
  <si>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</si>
  <si>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</si>
  <si>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</si>
  <si>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</si>
  <si>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</si>
  <si>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</si>
  <si>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</si>
  <si>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</si>
  <si>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</si>
  <si>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</si>
  <si>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</si>
  <si>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</si>
  <si>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</si>
  <si>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</si>
  <si>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</si>
  <si>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</si>
  <si>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</si>
  <si>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</si>
  <si>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</si>
  <si>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</si>
  <si>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</si>
  <si>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</si>
  <si>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</si>
  <si>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</si>
  <si>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</si>
  <si>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</si>
  <si>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</si>
  <si>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</si>
  <si>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</si>
  <si>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</si>
  <si>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</si>
  <si>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</si>
  <si>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</si>
  <si>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</si>
  <si>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</si>
  <si>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</si>
  <si>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</si>
  <si>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</si>
  <si>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</si>
  <si>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</si>
  <si>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</si>
  <si>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</si>
  <si>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</si>
  <si>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</si>
  <si>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</si>
  <si>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</si>
  <si>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</si>
  <si>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</si>
  <si>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</si>
  <si>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</si>
  <si>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</si>
  <si>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</si>
  <si>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</si>
  <si>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</si>
  <si>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</si>
  <si>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</si>
  <si>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</si>
  <si>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</si>
  <si>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</si>
  <si>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</si>
  <si>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</si>
  <si>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</si>
  <si>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</si>
  <si>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</si>
  <si>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</si>
  <si>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</si>
  <si>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</si>
  <si>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</si>
  <si>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</si>
  <si>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</si>
  <si>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</si>
  <si>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</si>
  <si>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</si>
  <si>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</si>
  <si>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</si>
  <si>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</si>
  <si>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</si>
  <si>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</si>
  <si>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</si>
  <si>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</si>
  <si>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</si>
  <si>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</si>
  <si>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</si>
  <si>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</si>
  <si>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</si>
  <si>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</si>
  <si>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</si>
  <si>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</si>
  <si>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</si>
  <si>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</si>
  <si>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</si>
  <si>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</si>
  <si>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</si>
  <si>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</si>
  <si>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</si>
  <si>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</si>
  <si>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</si>
  <si>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</si>
  <si>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</si>
  <si>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</si>
  <si>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</si>
  <si>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</si>
  <si>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</si>
  <si>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</si>
  <si>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</si>
  <si>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</si>
  <si>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</si>
  <si>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</si>
  <si>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</si>
  <si>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</si>
  <si>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</si>
  <si>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</si>
  <si>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</si>
  <si>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</si>
  <si>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</si>
  <si>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</si>
  <si>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</si>
  <si>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</si>
  <si>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</si>
  <si>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</si>
  <si>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</si>
  <si>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</si>
  <si>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</si>
  <si>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</si>
  <si>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</si>
  <si>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</si>
  <si>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</si>
  <si>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</si>
  <si>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</si>
  <si>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</si>
  <si>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</si>
  <si>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</si>
  <si>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</si>
  <si>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</si>
  <si>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</si>
  <si>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</si>
  <si>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</si>
  <si>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</si>
  <si>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</si>
  <si>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</si>
  <si>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</si>
  <si>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</si>
  <si>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</si>
  <si>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</si>
  <si>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</si>
  <si>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</si>
  <si>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</si>
  <si>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</si>
  <si>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</si>
  <si>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</si>
  <si>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</si>
  <si>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</si>
  <si>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</si>
  <si>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</si>
  <si>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</si>
  <si>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</si>
  <si>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</si>
  <si>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</si>
  <si>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</si>
  <si>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</si>
  <si>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</si>
  <si>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</si>
  <si>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</si>
  <si>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</si>
  <si>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</si>
  <si>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</si>
  <si>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</si>
  <si>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</si>
  <si>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</si>
  <si>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</si>
  <si>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</si>
  <si>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</si>
  <si>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</si>
  <si>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</si>
  <si>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</si>
  <si>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</si>
  <si>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</si>
  <si>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</si>
  <si>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</si>
  <si>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</si>
  <si>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</si>
  <si>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</si>
  <si>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</si>
  <si>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</si>
  <si>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</si>
  <si>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</si>
  <si>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</si>
  <si>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</si>
  <si>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</si>
  <si>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</si>
  <si>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</si>
  <si>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</si>
  <si>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</si>
  <si>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</si>
  <si>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</si>
  <si>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</si>
  <si>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</si>
  <si>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</si>
  <si>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</si>
  <si>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</si>
  <si>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</si>
  <si>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</si>
  <si>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</si>
  <si>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</si>
  <si>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</si>
  <si>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</si>
  <si>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</si>
  <si>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</si>
  <si>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</si>
  <si>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</si>
  <si>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</si>
  <si>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</si>
  <si>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</si>
  <si>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</si>
  <si>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</si>
  <si>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</si>
  <si>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</si>
  <si>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</si>
  <si>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</si>
  <si>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</si>
  <si>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</si>
  <si>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</si>
  <si>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</si>
  <si>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</si>
  <si>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</si>
  <si>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</si>
  <si>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</si>
  <si>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</si>
  <si>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</si>
  <si>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</si>
  <si>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</si>
  <si>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</si>
  <si>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</si>
  <si>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</si>
  <si>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</si>
  <si>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</si>
  <si>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</si>
  <si>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</si>
  <si>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</si>
  <si>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</si>
  <si>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</si>
  <si>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</si>
  <si>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</si>
  <si>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</si>
  <si>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</si>
  <si>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</si>
  <si>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</si>
  <si>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</si>
  <si>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</si>
  <si>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</si>
  <si>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</si>
  <si>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</si>
  <si>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</si>
  <si>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</si>
  <si>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</si>
  <si>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</si>
  <si>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</si>
  <si>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</si>
  <si>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</si>
  <si>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</si>
  <si>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</si>
  <si>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</si>
  <si>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</si>
  <si>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</si>
  <si>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</si>
  <si>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</si>
  <si>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</si>
  <si>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</si>
  <si>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</si>
  <si>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</si>
  <si>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</si>
  <si>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</si>
  <si>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</si>
  <si>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</si>
  <si>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</si>
  <si>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</si>
  <si>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</si>
  <si>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</si>
  <si>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</si>
  <si>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</si>
  <si>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</si>
  <si>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</si>
  <si>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</si>
  <si>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</si>
  <si>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</si>
  <si>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</si>
  <si>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</si>
  <si>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</si>
  <si>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</si>
  <si>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</si>
  <si>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</si>
  <si>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</si>
  <si>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</si>
  <si>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</si>
  <si>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</si>
  <si>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</si>
  <si>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</si>
  <si>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</si>
  <si>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</si>
  <si>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</si>
  <si>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</si>
  <si>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</si>
  <si>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</si>
  <si>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</si>
  <si>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</si>
  <si>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</si>
  <si>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</si>
  <si>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</si>
  <si>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</si>
  <si>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</si>
  <si>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</si>
  <si>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</si>
  <si>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</si>
  <si>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</si>
  <si>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</si>
  <si>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</si>
  <si>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</si>
  <si>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</si>
  <si>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</si>
  <si>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</si>
  <si>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</si>
  <si>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</si>
  <si>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</si>
  <si>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</si>
  <si>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</si>
  <si>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</si>
  <si>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</si>
  <si>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</si>
  <si>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</si>
  <si>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</si>
  <si>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</si>
  <si>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</si>
  <si>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</si>
  <si>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</si>
  <si>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</si>
  <si>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</si>
  <si>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</si>
  <si>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</si>
  <si>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</si>
  <si>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</si>
  <si>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</si>
  <si>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</si>
  <si>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</si>
  <si>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</si>
  <si>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</si>
  <si>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</si>
  <si>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</si>
  <si>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</si>
  <si>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</si>
  <si>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</si>
  <si>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</si>
  <si>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</si>
  <si>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</si>
  <si>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</si>
  <si>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</si>
  <si>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</si>
  <si>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</si>
  <si>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</si>
  <si>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</si>
  <si>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</si>
  <si>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</si>
  <si>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</si>
  <si>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</si>
  <si>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</si>
  <si>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</si>
  <si>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</si>
  <si>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</si>
  <si>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</si>
  <si>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</si>
  <si>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</si>
  <si>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</si>
  <si>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</si>
  <si>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</si>
  <si>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</si>
  <si>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</si>
  <si>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</si>
  <si>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</si>
  <si>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</si>
  <si>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</si>
  <si>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</si>
  <si>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</si>
  <si>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</si>
  <si>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</si>
  <si>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</si>
  <si>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</si>
  <si>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</si>
  <si>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</si>
  <si>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</si>
  <si>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</si>
  <si>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</si>
  <si>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</si>
  <si>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</si>
  <si>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</si>
  <si>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</si>
  <si>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</si>
  <si>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</si>
  <si>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</si>
  <si>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</si>
  <si>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</si>
  <si>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</si>
  <si>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</si>
  <si>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</si>
  <si>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</si>
  <si>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</si>
  <si>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</si>
  <si>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</si>
  <si>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</si>
  <si>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</si>
  <si>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</si>
  <si>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</si>
  <si>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</si>
  <si>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</si>
  <si>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</si>
  <si>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</si>
  <si>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</si>
  <si>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</si>
  <si>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</si>
  <si>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</si>
  <si>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</si>
  <si>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</si>
  <si>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</si>
  <si>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</si>
  <si>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</si>
  <si>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</si>
  <si>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</si>
  <si>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</si>
  <si>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</si>
  <si>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</si>
  <si>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</si>
  <si>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</si>
  <si>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</si>
  <si>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</si>
  <si>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</si>
  <si>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</si>
  <si>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</si>
  <si>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</si>
  <si>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</si>
  <si>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</si>
  <si>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</si>
  <si>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</si>
  <si>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</si>
  <si>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</si>
  <si>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</si>
  <si>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</si>
  <si>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</si>
  <si>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</si>
  <si>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</si>
  <si>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</si>
  <si>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</si>
  <si>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</si>
  <si>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</si>
  <si>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</si>
  <si>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</si>
  <si>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</si>
  <si>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</si>
  <si>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</si>
  <si>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</si>
  <si>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</si>
  <si>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</si>
  <si>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</si>
  <si>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</si>
  <si>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</si>
  <si>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</si>
  <si>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</si>
  <si>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</si>
  <si>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</si>
  <si>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</si>
  <si>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</si>
  <si>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</si>
  <si>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</si>
  <si>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</si>
  <si>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</si>
  <si>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</si>
  <si>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</si>
  <si>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</si>
  <si>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</si>
  <si>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</si>
  <si>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</si>
  <si>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</si>
  <si>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</si>
  <si>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</si>
  <si>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</si>
  <si>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</si>
  <si>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</si>
  <si>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</si>
  <si>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</si>
  <si>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</si>
  <si>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</si>
  <si>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</si>
  <si>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</si>
  <si>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</si>
  <si>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</si>
  <si>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</si>
  <si>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</si>
  <si>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</si>
  <si>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</si>
  <si>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</si>
  <si>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</si>
  <si>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</si>
  <si>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</si>
  <si>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</si>
  <si>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</si>
  <si>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</si>
  <si>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</si>
  <si>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</si>
  <si>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</si>
  <si>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</si>
  <si>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</si>
  <si>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</si>
  <si>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</si>
  <si>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</si>
  <si>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</si>
  <si>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</si>
  <si>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</si>
  <si>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</si>
  <si>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</si>
  <si>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</si>
  <si>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</si>
  <si>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</si>
  <si>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</si>
  <si>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</si>
  <si>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</si>
  <si>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</si>
  <si>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</si>
  <si>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</si>
  <si>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</si>
  <si>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</si>
  <si>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</si>
  <si>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</si>
  <si>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</si>
  <si>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</si>
  <si>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</si>
  <si>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</si>
  <si>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</si>
  <si>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</si>
  <si>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</si>
  <si>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</si>
  <si>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</si>
  <si>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</si>
  <si>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</si>
  <si>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</si>
  <si>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</si>
  <si>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</si>
  <si>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</si>
  <si>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</si>
  <si>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</si>
  <si>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</si>
  <si>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</si>
  <si>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</si>
  <si>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</si>
  <si>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</si>
  <si>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</si>
  <si>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</si>
  <si>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</si>
  <si>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</si>
  <si>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</si>
  <si>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</si>
  <si>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</si>
  <si>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</si>
  <si>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</si>
  <si>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</si>
  <si>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</si>
  <si>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</si>
  <si>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</si>
  <si>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</si>
  <si>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</si>
  <si>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</si>
  <si>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</si>
  <si>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</si>
  <si>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</si>
  <si>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</si>
  <si>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</si>
  <si>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</si>
  <si>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</si>
  <si>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</si>
  <si>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</si>
  <si>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</si>
  <si>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</si>
  <si>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</si>
  <si>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</si>
  <si>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</si>
  <si>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</si>
  <si>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</si>
  <si>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</si>
  <si>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</si>
  <si>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</si>
  <si>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</si>
  <si>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</si>
  <si>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</si>
  <si>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</si>
  <si>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</si>
  <si>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</si>
  <si>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</si>
  <si>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</si>
  <si>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</si>
  <si>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</si>
  <si>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</si>
  <si>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</si>
  <si>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</si>
  <si>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</si>
  <si>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</si>
  <si>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</si>
  <si>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</si>
  <si>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</si>
  <si>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</si>
  <si>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</si>
  <si>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</si>
  <si>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</si>
  <si>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</si>
  <si>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</si>
  <si>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</si>
  <si>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</si>
  <si>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</si>
  <si>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</si>
  <si>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</si>
  <si>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</si>
  <si>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</si>
  <si>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</si>
  <si>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</si>
  <si>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</si>
  <si>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</si>
  <si>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</si>
  <si>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</si>
  <si>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</si>
  <si>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</si>
  <si>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</si>
  <si>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</si>
  <si>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</si>
  <si>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</si>
  <si>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</si>
  <si>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</si>
  <si>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</si>
  <si>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</si>
  <si>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</si>
  <si>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</si>
  <si>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</si>
  <si>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</si>
  <si>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</si>
  <si>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</si>
  <si>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</si>
  <si>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</si>
  <si>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</si>
  <si>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</si>
  <si>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</si>
  <si>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</si>
  <si>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</si>
  <si>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</si>
  <si>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</si>
  <si>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</si>
  <si>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</si>
  <si>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</si>
  <si>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</si>
  <si>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</si>
  <si>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</si>
  <si>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</si>
  <si>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</si>
  <si>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</si>
  <si>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</si>
  <si>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</si>
  <si>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</si>
  <si>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</si>
  <si>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</si>
  <si>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</si>
  <si>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</si>
  <si>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</si>
  <si>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</si>
  <si>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</si>
  <si>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</si>
  <si>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</si>
  <si>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</si>
  <si>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</si>
  <si>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</si>
  <si>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</si>
  <si>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</si>
  <si>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</si>
  <si>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</si>
  <si>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</si>
  <si>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</si>
  <si>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</si>
  <si>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</si>
  <si>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</si>
  <si>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</si>
  <si>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</si>
  <si>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</si>
  <si>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</si>
  <si>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</si>
  <si>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</si>
  <si>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</si>
  <si>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</si>
  <si>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</si>
  <si>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</si>
  <si>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</si>
  <si>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</si>
  <si>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</si>
  <si>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</si>
  <si>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</si>
  <si>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</si>
  <si>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</si>
  <si>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</si>
  <si>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</si>
  <si>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</si>
  <si>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</si>
  <si>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</si>
  <si>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</si>
  <si>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</si>
  <si>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</si>
  <si>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</si>
  <si>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</si>
  <si>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</si>
  <si>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</si>
  <si>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</si>
  <si>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</si>
  <si>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</si>
  <si>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</si>
  <si>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</si>
  <si>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</si>
  <si>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</si>
  <si>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</si>
  <si>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</si>
  <si>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</si>
  <si>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</si>
  <si>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</si>
  <si>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</si>
  <si>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</si>
  <si>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</si>
  <si>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</si>
  <si>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</si>
  <si>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</si>
  <si>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</si>
  <si>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</si>
  <si>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</si>
  <si>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</si>
  <si>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</si>
  <si>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</si>
  <si>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</si>
  <si>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</si>
  <si>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</si>
  <si>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</si>
  <si>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</si>
  <si>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</si>
  <si>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</si>
  <si>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</si>
  <si>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</si>
  <si>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</si>
  <si>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</si>
  <si>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</si>
  <si>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</si>
  <si>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</si>
  <si>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</si>
  <si>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</si>
  <si>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</si>
  <si>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</si>
  <si>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</si>
  <si>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</si>
  <si>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</si>
  <si>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</si>
  <si>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</si>
  <si>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</si>
  <si>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</si>
  <si>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</si>
  <si>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</si>
  <si>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</si>
  <si>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</si>
  <si>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</si>
  <si>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</si>
  <si>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</si>
  <si>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</si>
  <si>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</si>
  <si>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</si>
  <si>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</si>
  <si>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</si>
  <si>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</si>
  <si>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</si>
  <si>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</si>
  <si>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</si>
  <si>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</si>
  <si>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</si>
  <si>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</si>
  <si>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</si>
  <si>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</si>
  <si>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</si>
  <si>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</si>
  <si>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</si>
  <si>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</si>
  <si>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</si>
  <si>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</si>
  <si>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</si>
  <si>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</si>
  <si>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</si>
  <si>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</si>
  <si>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</si>
  <si>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</si>
  <si>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</si>
  <si>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</si>
  <si>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</si>
  <si>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</si>
  <si>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</si>
  <si>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</si>
  <si>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</si>
  <si>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</si>
  <si>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</si>
  <si>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</si>
  <si>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</si>
  <si>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</si>
  <si>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</si>
  <si>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</si>
  <si>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</si>
  <si>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</si>
  <si>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</si>
  <si>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</si>
  <si>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</si>
  <si>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</si>
  <si>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</si>
  <si>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</si>
  <si>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</si>
  <si>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</si>
  <si>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</si>
  <si>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</si>
  <si>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</si>
  <si>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</si>
  <si>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</si>
  <si>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</si>
  <si>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</si>
  <si>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</si>
  <si>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</si>
  <si>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</si>
  <si>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</si>
  <si>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</si>
  <si>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</si>
  <si>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</si>
  <si>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</si>
  <si>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</si>
  <si>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</si>
  <si>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</si>
  <si>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</si>
  <si>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</si>
  <si>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</si>
  <si>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</si>
  <si>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</si>
  <si>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</si>
  <si>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</si>
  <si>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</si>
  <si>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</si>
  <si>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</si>
  <si>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</si>
  <si>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</si>
  <si>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</si>
  <si>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</si>
  <si>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</si>
  <si>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</si>
  <si>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</si>
  <si>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</si>
  <si>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</si>
  <si>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</si>
  <si>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</si>
  <si>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</si>
  <si>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</si>
  <si>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</si>
  <si>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</si>
  <si>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</si>
  <si>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</si>
  <si>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</si>
  <si>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</si>
  <si>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</si>
  <si>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</si>
  <si>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</si>
  <si>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</si>
  <si>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</si>
  <si>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</si>
  <si>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</si>
  <si>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</si>
  <si>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</si>
  <si>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</si>
  <si>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</si>
  <si>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</si>
  <si>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</si>
  <si>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</si>
  <si>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</si>
  <si>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</si>
  <si>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</si>
  <si>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</si>
  <si>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</si>
  <si>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</si>
  <si>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</si>
  <si>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</si>
  <si>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</si>
  <si>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</si>
  <si>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</si>
  <si>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</si>
  <si>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</si>
  <si>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</si>
  <si>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</si>
  <si>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</si>
  <si>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</si>
  <si>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</si>
  <si>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</si>
  <si>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</si>
  <si>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</si>
  <si>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</si>
  <si>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</si>
  <si>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</si>
  <si>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</si>
  <si>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</si>
  <si>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</si>
  <si>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</si>
  <si>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</si>
  <si>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</si>
  <si>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</si>
  <si>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</si>
  <si>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</si>
  <si>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</si>
  <si>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</si>
  <si>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</si>
  <si>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</si>
  <si>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</si>
  <si>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</si>
  <si>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</si>
  <si>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</si>
  <si>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</si>
  <si>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</si>
  <si>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</si>
  <si>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</si>
  <si>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</si>
  <si>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</si>
  <si>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</si>
  <si>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</si>
  <si>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</si>
  <si>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</si>
  <si>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</si>
  <si>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</si>
  <si>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</si>
  <si>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</si>
  <si>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</si>
  <si>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</si>
  <si>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</si>
  <si>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</si>
  <si>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</si>
  <si>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</si>
  <si>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</si>
  <si>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</si>
  <si>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</si>
  <si>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</si>
  <si>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</si>
  <si>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</si>
  <si>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</si>
  <si>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</si>
  <si>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</si>
  <si>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</si>
  <si>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</si>
  <si>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</si>
  <si>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</si>
  <si>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</si>
  <si>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</si>
  <si>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</si>
  <si>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</si>
  <si>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</si>
  <si>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</si>
  <si>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</si>
  <si>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</si>
  <si>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</si>
  <si>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</si>
  <si>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</si>
  <si>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</si>
  <si>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</si>
  <si>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</si>
  <si>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</si>
  <si>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</si>
  <si>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</si>
  <si>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</si>
  <si>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</si>
  <si>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</si>
  <si>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</si>
  <si>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</si>
  <si>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</si>
  <si>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</si>
  <si>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</si>
  <si>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</si>
  <si>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</si>
  <si>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</si>
  <si>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</si>
  <si>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</si>
  <si>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</si>
  <si>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</si>
  <si>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</si>
  <si>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</si>
  <si>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</si>
  <si>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</si>
  <si>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</si>
  <si>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</si>
  <si>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</si>
  <si>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</si>
  <si>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</si>
  <si>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</si>
  <si>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</si>
  <si>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</si>
  <si>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</si>
  <si>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</si>
  <si>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</si>
  <si>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</si>
  <si>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</si>
  <si>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</si>
  <si>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</si>
  <si>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</si>
  <si>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</si>
  <si>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</si>
  <si>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</si>
  <si>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</si>
  <si>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</si>
  <si>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</si>
  <si>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</si>
  <si>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</si>
  <si>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</si>
  <si>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</si>
  <si>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</si>
  <si>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</si>
  <si>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</si>
  <si>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</si>
  <si>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</si>
  <si>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</si>
  <si>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</si>
  <si>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</si>
  <si>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</si>
  <si>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</si>
  <si>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</si>
  <si>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</si>
  <si>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</si>
  <si>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</si>
  <si>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</si>
  <si>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</si>
  <si>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</si>
  <si>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</si>
  <si>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</si>
  <si>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</si>
  <si>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</si>
  <si>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</si>
  <si>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</si>
  <si>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</si>
  <si>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</si>
  <si>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</si>
  <si>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</si>
  <si>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</si>
  <si>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</si>
  <si>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</si>
  <si>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</si>
  <si>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</si>
  <si>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</si>
  <si>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</si>
  <si>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</si>
  <si>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</si>
  <si>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</si>
  <si>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</si>
  <si>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</si>
  <si>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</si>
  <si>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</si>
  <si>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</si>
  <si>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</si>
  <si>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</si>
  <si>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</si>
  <si>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</si>
  <si>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</si>
  <si>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</si>
  <si>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</si>
  <si>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</si>
  <si>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</si>
  <si>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</si>
  <si>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</si>
  <si>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</si>
  <si>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</si>
  <si>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</si>
  <si>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</si>
  <si>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</si>
  <si>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</si>
  <si>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</si>
  <si>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</si>
  <si>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</si>
  <si>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</si>
  <si>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</si>
  <si>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</si>
  <si>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</si>
  <si>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</si>
  <si>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</si>
  <si>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</si>
  <si>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</si>
  <si>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</si>
  <si>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</si>
  <si>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</si>
  <si>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</si>
  <si>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</si>
  <si>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</si>
  <si>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</si>
  <si>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</si>
  <si>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</si>
  <si>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</si>
  <si>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</si>
  <si>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</si>
  <si>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</si>
  <si>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</si>
  <si>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</si>
  <si>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</si>
  <si>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</si>
  <si>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</si>
  <si>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</si>
  <si>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</si>
  <si>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</si>
  <si>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</si>
  <si>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</si>
  <si>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</si>
  <si>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</si>
  <si>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</si>
  <si>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</si>
  <si>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</si>
  <si>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</si>
  <si>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</si>
  <si>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</si>
  <si>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</si>
  <si>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</si>
  <si>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</si>
  <si>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</si>
  <si>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</si>
  <si>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</si>
  <si>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</si>
  <si>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</si>
  <si>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</si>
  <si>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</si>
  <si>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</si>
  <si>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</si>
  <si>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</si>
  <si>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</si>
  <si>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</si>
  <si>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</si>
  <si>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</si>
  <si>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</si>
  <si>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</si>
  <si>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</si>
  <si>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</si>
  <si>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</si>
  <si>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</si>
  <si>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</si>
  <si>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</si>
  <si>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</si>
  <si>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</si>
  <si>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</si>
  <si>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</si>
  <si>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</si>
  <si>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</si>
  <si>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</si>
  <si>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</si>
  <si>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</si>
  <si>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</si>
  <si>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</si>
  <si>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</si>
  <si>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</si>
  <si>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</si>
  <si>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</si>
  <si>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</si>
  <si>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</si>
  <si>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</si>
  <si>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</si>
  <si>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</si>
  <si>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</si>
  <si>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</si>
  <si>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</si>
  <si>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</si>
  <si>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</si>
  <si>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</si>
  <si>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</si>
  <si>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</si>
  <si>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</si>
  <si>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</si>
  <si>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</si>
  <si>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</si>
  <si>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</si>
  <si>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</si>
  <si>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</si>
  <si>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</si>
  <si>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</si>
  <si>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</si>
  <si>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</si>
  <si>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</si>
  <si>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</si>
  <si>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</si>
  <si>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</si>
  <si>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</si>
  <si>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</si>
  <si>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</si>
  <si>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</si>
  <si>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</si>
  <si>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</si>
  <si>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</si>
  <si>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</si>
  <si>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</si>
  <si>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</si>
  <si>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</si>
  <si>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</si>
  <si>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</si>
  <si>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</si>
  <si>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</si>
  <si>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</si>
  <si>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</si>
  <si>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</si>
  <si>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</si>
  <si>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</si>
  <si>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</si>
  <si>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</si>
  <si>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</si>
  <si>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</si>
  <si>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</si>
  <si>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</si>
  <si>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</si>
  <si>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</si>
  <si>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</si>
  <si>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</si>
  <si>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</si>
  <si>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</si>
  <si>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</si>
  <si>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</si>
  <si>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</si>
  <si>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</si>
  <si>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</si>
  <si>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</si>
  <si>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</si>
  <si>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</si>
  <si>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</si>
  <si>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</si>
  <si>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</si>
  <si>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</si>
  <si>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</si>
  <si>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</si>
  <si>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</si>
  <si>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</si>
  <si>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</si>
  <si>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</si>
  <si>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</si>
  <si>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</si>
  <si>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</si>
  <si>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</si>
  <si>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</si>
  <si>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</si>
  <si>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</si>
  <si>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</si>
  <si>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</si>
  <si>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</si>
  <si>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</si>
  <si>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</si>
  <si>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</si>
  <si>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</si>
  <si>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</si>
  <si>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</si>
  <si>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</si>
  <si>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</si>
  <si>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</si>
  <si>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</si>
  <si>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</si>
  <si>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</si>
  <si>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</si>
  <si>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</si>
  <si>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</si>
  <si>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</si>
  <si>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</si>
  <si>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</si>
  <si>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</si>
  <si>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</si>
  <si>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</si>
  <si>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</si>
  <si>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</si>
  <si>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</si>
  <si>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</si>
  <si>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</si>
  <si>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</si>
  <si>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</si>
  <si>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</si>
  <si>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</si>
  <si>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</si>
  <si>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</si>
  <si>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</si>
  <si>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</si>
  <si>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</si>
  <si>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</si>
  <si>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</si>
  <si>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</si>
  <si>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</si>
  <si>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</si>
  <si>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</si>
  <si>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</si>
  <si>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</si>
  <si>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</si>
  <si>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</si>
  <si>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</si>
  <si>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</si>
  <si>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</si>
  <si>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</si>
  <si>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</si>
  <si>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</si>
  <si>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</si>
  <si>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</si>
  <si>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</si>
  <si>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</si>
  <si>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</si>
  <si>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</si>
  <si>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</si>
  <si>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</si>
  <si>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</si>
  <si>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</si>
  <si>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</si>
  <si>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</si>
  <si>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</si>
  <si>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</si>
  <si>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</si>
  <si>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</si>
  <si>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</si>
  <si>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</si>
  <si>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</si>
  <si>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</si>
  <si>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</si>
  <si>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</si>
  <si>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</si>
  <si>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</si>
  <si>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</si>
  <si>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</si>
  <si>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</si>
  <si>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</si>
  <si>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</si>
  <si>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</si>
  <si>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</si>
  <si>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</si>
  <si>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</si>
  <si>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</si>
  <si>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</si>
  <si>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</si>
  <si>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</si>
  <si>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</si>
  <si>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</si>
  <si>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</si>
  <si>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</si>
  <si>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</si>
  <si>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</si>
  <si>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</si>
  <si>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</si>
  <si>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</si>
  <si>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</si>
  <si>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</si>
  <si>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</si>
  <si>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</si>
  <si>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</si>
  <si>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</si>
  <si>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</si>
  <si>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</si>
  <si>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</si>
  <si>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</si>
  <si>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</si>
  <si>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</si>
  <si>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</si>
  <si>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</si>
  <si>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</si>
  <si>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</si>
  <si>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</si>
  <si>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</si>
  <si>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</si>
  <si>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</si>
  <si>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</si>
  <si>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</si>
  <si>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</si>
  <si>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</si>
  <si>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</si>
  <si>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</si>
  <si>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</si>
  <si>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</si>
  <si>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</si>
  <si>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</si>
  <si>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</si>
  <si>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</si>
  <si>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</si>
  <si>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</si>
  <si>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</si>
  <si>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</si>
  <si>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</si>
  <si>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</si>
  <si>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</si>
  <si>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</si>
  <si>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</si>
  <si>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</si>
  <si>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</si>
  <si>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</si>
  <si>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</si>
  <si>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</si>
  <si>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</si>
  <si>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</si>
  <si>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</si>
  <si>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</si>
  <si>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</si>
  <si>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</si>
  <si>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</si>
  <si>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</si>
  <si>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</si>
  <si>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</si>
  <si>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</si>
  <si>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</si>
  <si>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</si>
  <si>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</si>
  <si>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</si>
  <si>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</si>
  <si>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</si>
  <si>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</si>
  <si>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</si>
  <si>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</si>
  <si>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</si>
  <si>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</si>
  <si>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</si>
  <si>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</si>
  <si>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</si>
  <si>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</si>
  <si>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</si>
  <si>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</si>
  <si>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</si>
  <si>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</si>
  <si>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</si>
  <si>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</si>
  <si>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</si>
  <si>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</si>
  <si>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</si>
  <si>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</si>
  <si>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</si>
  <si>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</si>
  <si>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</si>
  <si>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</si>
  <si>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</si>
  <si>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</si>
  <si>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</si>
  <si>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</si>
  <si>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</si>
  <si>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</si>
  <si>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</si>
  <si>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</si>
  <si>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</si>
  <si>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</si>
  <si>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</si>
  <si>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</si>
  <si>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</si>
  <si>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</si>
  <si>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</si>
  <si>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</si>
  <si>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</si>
  <si>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</si>
  <si>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</si>
  <si>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</si>
  <si>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</si>
  <si>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</si>
  <si>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</si>
  <si>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</si>
  <si>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</si>
  <si>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</si>
  <si>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</si>
  <si>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</si>
  <si>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</si>
  <si>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</si>
  <si>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</si>
  <si>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</si>
  <si>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</si>
  <si>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</si>
  <si>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</si>
  <si>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</si>
  <si>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</si>
  <si>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</si>
  <si>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</si>
  <si>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</si>
  <si>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</si>
  <si>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</si>
  <si>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</si>
  <si>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</si>
  <si>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</si>
  <si>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</si>
  <si>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</si>
  <si>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</si>
  <si>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</si>
  <si>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</si>
  <si>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</si>
  <si>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</si>
  <si>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</si>
  <si>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</si>
  <si>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</si>
  <si>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</si>
  <si>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</si>
  <si>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</si>
  <si>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</si>
  <si>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</si>
  <si>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</si>
  <si>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</si>
  <si>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</si>
  <si>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</si>
  <si>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</si>
  <si>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</si>
  <si>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</si>
  <si>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</si>
  <si>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</si>
  <si>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</si>
  <si>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</si>
  <si>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</si>
  <si>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</si>
  <si>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</si>
  <si>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</si>
  <si>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</si>
  <si>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</si>
  <si>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</si>
  <si>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</si>
  <si>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</si>
  <si>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</si>
  <si>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</si>
  <si>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</si>
  <si>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</si>
  <si>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</si>
  <si>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</si>
  <si>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</si>
  <si>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</si>
  <si>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</si>
  <si>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</si>
  <si>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</si>
  <si>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</si>
  <si>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</si>
  <si>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</si>
  <si>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</si>
  <si>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</si>
  <si>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</si>
  <si>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</si>
  <si>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</si>
  <si>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</si>
  <si>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</si>
  <si>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</si>
  <si>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</si>
  <si>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</si>
  <si>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</si>
  <si>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</si>
  <si>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</si>
  <si>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</si>
  <si>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</si>
  <si>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</si>
  <si>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</si>
  <si>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</si>
  <si>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</si>
  <si>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</si>
  <si>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</si>
  <si>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</si>
  <si>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</si>
  <si>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</si>
  <si>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</si>
  <si>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</si>
  <si>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</si>
  <si>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</si>
  <si>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</si>
  <si>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</si>
  <si>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</si>
  <si>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</si>
  <si>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</si>
  <si>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</si>
  <si>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</si>
  <si>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</si>
  <si>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</si>
  <si>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</si>
  <si>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</si>
  <si>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</si>
  <si>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</si>
  <si>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</si>
  <si>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</si>
  <si>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</si>
  <si>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</si>
  <si>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</si>
  <si>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</si>
  <si>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</si>
  <si>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</si>
  <si>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</si>
  <si>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</si>
  <si>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</si>
  <si>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</si>
  <si>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</si>
  <si>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</si>
  <si>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</si>
  <si>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</si>
  <si>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</si>
  <si>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</si>
  <si>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</si>
  <si>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</si>
  <si>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</si>
  <si>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</si>
  <si>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</si>
  <si>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</si>
  <si>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</si>
  <si>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</si>
  <si>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</si>
  <si>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</si>
  <si>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</si>
  <si>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</si>
  <si>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</si>
  <si>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</si>
  <si>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</si>
  <si>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</si>
  <si>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</si>
  <si>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</si>
  <si>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</si>
  <si>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</si>
  <si>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</si>
  <si>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</si>
  <si>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</si>
  <si>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</si>
  <si>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</si>
  <si>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</si>
  <si>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</si>
  <si>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</si>
  <si>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</si>
  <si>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</si>
  <si>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</si>
  <si>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</si>
  <si>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</si>
  <si>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</si>
  <si>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</si>
  <si>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</si>
  <si>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</si>
  <si>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</si>
  <si>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</si>
  <si>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</si>
  <si>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</si>
  <si>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</si>
  <si>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</si>
  <si>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</si>
  <si>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</si>
  <si>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</si>
  <si>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</si>
  <si>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</si>
  <si>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</si>
  <si>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</si>
  <si>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</si>
  <si>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</si>
  <si>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</si>
  <si>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</si>
  <si>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</si>
  <si>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</si>
  <si>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</si>
  <si>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</si>
  <si>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</si>
  <si>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</si>
  <si>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</si>
  <si>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</si>
  <si>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</si>
  <si>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</si>
  <si>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</si>
  <si>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</si>
  <si>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</si>
  <si>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</si>
  <si>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</si>
  <si>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</si>
  <si>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</si>
  <si>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</si>
  <si>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</si>
  <si>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</si>
  <si>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</si>
  <si>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</si>
  <si>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</si>
  <si>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</si>
  <si>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</si>
  <si>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</si>
  <si>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</si>
  <si>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</si>
  <si>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</si>
  <si>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</si>
  <si>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</si>
  <si>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</si>
  <si>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</si>
  <si>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</si>
  <si>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</si>
  <si>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</si>
  <si>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</si>
  <si>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</si>
  <si>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</si>
  <si>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</si>
  <si>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</si>
  <si>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</si>
  <si>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</si>
  <si>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</si>
  <si>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</si>
  <si>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</si>
  <si>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</si>
  <si>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</si>
  <si>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</si>
  <si>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</si>
  <si>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</si>
  <si>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</si>
  <si>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</si>
  <si>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</si>
  <si>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</si>
  <si>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</si>
  <si>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</si>
  <si>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</si>
  <si>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</si>
  <si>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</si>
  <si>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</si>
  <si>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</si>
  <si>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</si>
  <si>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</si>
  <si>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</si>
  <si>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</si>
  <si>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</si>
  <si>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</si>
  <si>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</si>
  <si>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</si>
  <si>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</si>
  <si>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</si>
  <si>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</si>
  <si>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</si>
  <si>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</si>
  <si>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</si>
  <si>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</si>
  <si>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</si>
  <si>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</si>
  <si>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</si>
  <si>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</si>
  <si>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</si>
  <si>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</si>
  <si>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</si>
  <si>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</si>
  <si>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</si>
  <si>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</si>
  <si>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</si>
  <si>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</si>
  <si>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</si>
  <si>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</si>
  <si>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</si>
  <si>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</si>
  <si>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</si>
  <si>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</si>
  <si>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</si>
  <si>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</si>
  <si>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</si>
  <si>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</si>
  <si>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</si>
  <si>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</si>
  <si>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</si>
  <si>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</si>
  <si>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</si>
  <si>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</si>
  <si>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</si>
  <si>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</si>
  <si>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</si>
  <si>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</si>
  <si>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</si>
  <si>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</si>
  <si>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</si>
  <si>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</si>
  <si>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</si>
  <si>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</si>
  <si>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</si>
  <si>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</si>
  <si>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</si>
  <si>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</si>
  <si>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</si>
  <si>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</si>
  <si>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</si>
  <si>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</si>
  <si>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</si>
  <si>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</si>
  <si>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</si>
  <si>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</si>
  <si>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</si>
  <si>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</si>
  <si>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</si>
  <si>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</si>
  <si>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</si>
  <si>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</si>
  <si>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</si>
  <si>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</si>
  <si>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</si>
  <si>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</si>
  <si>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</si>
  <si>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</si>
  <si>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</si>
  <si>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</si>
  <si>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</si>
  <si>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</si>
  <si>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</si>
  <si>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</si>
  <si>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</si>
  <si>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</si>
  <si>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</si>
  <si>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</si>
  <si>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</si>
  <si>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</si>
  <si>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</si>
  <si>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</si>
  <si>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</si>
  <si>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</si>
  <si>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</si>
  <si>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</si>
  <si>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</si>
  <si>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</si>
  <si>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</si>
  <si>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</si>
  <si>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</si>
  <si>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</si>
  <si>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</si>
  <si>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</si>
  <si>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</si>
  <si>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</si>
  <si>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</si>
  <si>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</si>
  <si>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</si>
  <si>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</si>
  <si>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</si>
  <si>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</si>
  <si>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</si>
  <si>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</si>
  <si>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</si>
  <si>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</si>
  <si>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</si>
  <si>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</si>
  <si>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</si>
  <si>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</si>
  <si>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</si>
  <si>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</si>
  <si>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</si>
  <si>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</si>
  <si>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</si>
  <si>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</si>
  <si>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</si>
  <si>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</si>
  <si>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</si>
  <si>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</si>
  <si>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</si>
  <si>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</si>
  <si>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</si>
  <si>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</si>
  <si>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</si>
  <si>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</si>
  <si>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</si>
  <si>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</si>
  <si>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</si>
  <si>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</si>
  <si>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</si>
  <si>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</si>
  <si>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</si>
  <si>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</si>
  <si>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</si>
  <si>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</si>
  <si>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</si>
  <si>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</si>
  <si>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</si>
  <si>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</si>
  <si>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</si>
  <si>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</si>
  <si>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</si>
  <si>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</si>
  <si>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</si>
  <si>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</si>
  <si>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</si>
  <si>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</si>
  <si>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</si>
  <si>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</si>
  <si>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</si>
  <si>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</si>
  <si>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</si>
  <si>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</si>
  <si>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</si>
  <si>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</si>
  <si>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</si>
  <si>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</si>
  <si>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</si>
  <si>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</si>
  <si>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</si>
  <si>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</si>
  <si>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</si>
  <si>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</si>
  <si>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</si>
  <si>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</si>
  <si>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</si>
  <si>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</si>
  <si>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</si>
  <si>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</si>
  <si>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</si>
  <si>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</si>
  <si>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</si>
  <si>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</si>
  <si>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</si>
  <si>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</si>
  <si>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</si>
  <si>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</si>
  <si>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</si>
  <si>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</si>
  <si>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</si>
  <si>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</si>
  <si>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</si>
  <si>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</si>
  <si>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</si>
  <si>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</si>
  <si>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</si>
  <si>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</si>
  <si>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</si>
  <si>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</si>
  <si>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</si>
  <si>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</si>
  <si>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</si>
  <si>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</si>
  <si>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</si>
  <si>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</si>
  <si>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</si>
  <si>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</si>
  <si>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</si>
  <si>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</si>
  <si>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</si>
  <si>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</si>
  <si>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</si>
  <si>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</si>
  <si>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</si>
  <si>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</si>
  <si>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</si>
  <si>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</si>
  <si>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</si>
  <si>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</si>
  <si>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</si>
  <si>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</si>
  <si>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</si>
  <si>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</si>
  <si>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</si>
  <si>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</si>
  <si>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</si>
  <si>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</si>
  <si>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</si>
  <si>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</si>
  <si>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</si>
  <si>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</si>
  <si>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</si>
  <si>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</si>
  <si>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</si>
  <si>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</si>
  <si>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</si>
  <si>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</si>
  <si>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</si>
  <si>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</si>
  <si>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</si>
  <si>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</si>
  <si>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</si>
  <si>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</si>
  <si>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</si>
  <si>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</si>
  <si>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</si>
  <si>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</si>
  <si>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</si>
  <si>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</si>
  <si>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</si>
  <si>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</si>
  <si>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</si>
  <si>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</si>
  <si>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</si>
  <si>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</si>
  <si>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</si>
  <si>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</si>
  <si>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</si>
  <si>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</si>
  <si>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</si>
  <si>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</si>
  <si>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</si>
  <si>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</si>
  <si>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</si>
  <si>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</si>
  <si>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</si>
  <si>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</si>
  <si>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</si>
  <si>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</si>
  <si>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</si>
  <si>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</si>
  <si>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</si>
  <si>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</si>
  <si>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</si>
  <si>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</si>
  <si>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</si>
  <si>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</si>
  <si>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</si>
  <si>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</si>
  <si>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</si>
  <si>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</si>
  <si>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</si>
  <si>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</si>
  <si>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</si>
  <si>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</si>
  <si>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</si>
  <si>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</si>
  <si>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</si>
  <si>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</si>
  <si>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</si>
  <si>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</si>
  <si>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</si>
  <si>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</si>
  <si>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</si>
  <si>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</si>
  <si>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</si>
  <si>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</si>
  <si>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</si>
  <si>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</si>
  <si>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</si>
  <si>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</si>
  <si>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</si>
  <si>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</si>
  <si>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</si>
  <si>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</si>
  <si>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</si>
  <si>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</si>
  <si>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</si>
  <si>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</si>
  <si>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</si>
  <si>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</si>
  <si>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</si>
  <si>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</si>
  <si>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</si>
  <si>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</si>
  <si>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</si>
  <si>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</si>
  <si>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</si>
  <si>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</si>
  <si>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</si>
  <si>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</si>
  <si>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</si>
  <si>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</si>
  <si>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</si>
  <si>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</si>
  <si>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</si>
  <si>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</si>
  <si>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</si>
  <si>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</si>
  <si>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</si>
  <si>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</si>
  <si>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</si>
  <si>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</si>
  <si>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</si>
  <si>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</si>
  <si>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</si>
  <si>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</si>
  <si>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</si>
  <si>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</si>
  <si>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</si>
  <si>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</si>
  <si>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</si>
  <si>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</si>
  <si>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</si>
  <si>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</si>
  <si>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</si>
  <si>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</si>
  <si>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</si>
  <si>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</si>
  <si>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</si>
  <si>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</si>
  <si>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</si>
  <si>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</si>
  <si>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</si>
  <si>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</si>
  <si>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</si>
  <si>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</si>
  <si>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</si>
  <si>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</si>
  <si>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</si>
  <si>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</si>
  <si>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</si>
  <si>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</si>
  <si>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</si>
  <si>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</si>
  <si>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</si>
  <si>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</si>
  <si>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</si>
  <si>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</si>
  <si>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</si>
  <si>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</si>
  <si>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</si>
  <si>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</si>
  <si>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</si>
  <si>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</si>
  <si>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</si>
  <si>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</si>
  <si>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</si>
  <si>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</si>
  <si>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</si>
  <si>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</si>
  <si>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</si>
  <si>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</si>
  <si>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</si>
  <si>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</si>
  <si>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</si>
  <si>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</si>
  <si>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</si>
  <si>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</si>
  <si>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</si>
  <si>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</si>
  <si>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</si>
  <si>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</si>
  <si>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</si>
  <si>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</si>
  <si>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</si>
  <si>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</si>
  <si>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</si>
  <si>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</si>
  <si>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</si>
  <si>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</si>
  <si>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</si>
  <si>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</si>
  <si>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</si>
  <si>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</si>
  <si>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</si>
  <si>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</si>
  <si>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</si>
  <si>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</si>
  <si>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</si>
  <si>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</si>
  <si>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</si>
  <si>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</si>
  <si>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</si>
  <si>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</si>
  <si>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</si>
  <si>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</si>
  <si>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</si>
  <si>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</si>
  <si>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</si>
  <si>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</si>
  <si>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</si>
  <si>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</si>
  <si>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</si>
  <si>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</si>
  <si>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</si>
  <si>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</si>
  <si>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</si>
  <si>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</si>
  <si>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</si>
  <si>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</si>
  <si>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</si>
  <si>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</si>
  <si>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</si>
  <si>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</si>
  <si>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</si>
  <si>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</si>
  <si>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</si>
  <si>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</si>
  <si>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</si>
  <si>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</si>
  <si>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</si>
  <si>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</si>
  <si>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</si>
  <si>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</si>
  <si>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</si>
  <si>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</si>
  <si>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</si>
  <si>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</si>
  <si>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</si>
  <si>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</si>
  <si>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</si>
  <si>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</si>
  <si>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</si>
  <si>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</si>
  <si>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</si>
  <si>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</si>
  <si>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</si>
  <si>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</si>
  <si>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</si>
  <si>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</si>
  <si>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</si>
  <si>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</si>
  <si>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</si>
  <si>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</si>
  <si>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</si>
  <si>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</si>
  <si>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</si>
  <si>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</si>
  <si>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</si>
  <si>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</si>
  <si>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</si>
  <si>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</si>
  <si>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</si>
  <si>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</si>
  <si>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</si>
  <si>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</si>
  <si>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</si>
  <si>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</si>
  <si>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</si>
  <si>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</si>
  <si>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</si>
  <si>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</si>
  <si>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</si>
  <si>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</si>
  <si>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</si>
  <si>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</si>
  <si>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</si>
  <si>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</si>
  <si>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</si>
  <si>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</si>
  <si>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</si>
  <si>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</si>
  <si>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</si>
  <si>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</si>
  <si>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</si>
  <si>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</si>
  <si>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</si>
  <si>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</si>
  <si>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</si>
  <si>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</si>
  <si>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</si>
  <si>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</si>
  <si>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</si>
  <si>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</si>
  <si>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</si>
  <si>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</si>
  <si>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</si>
  <si>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</si>
  <si>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</si>
  <si>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</si>
  <si>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</si>
  <si>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</si>
  <si>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</si>
  <si>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</si>
  <si>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</si>
  <si>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</si>
  <si>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</si>
  <si>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</si>
  <si>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</si>
  <si>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</si>
  <si>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</si>
  <si>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</si>
  <si>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</si>
  <si>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</si>
  <si>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</si>
  <si>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</si>
  <si>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</si>
  <si>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</si>
  <si>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</si>
  <si>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</si>
  <si>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</si>
  <si>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</si>
  <si>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</si>
  <si>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</si>
  <si>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</si>
  <si>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</si>
  <si>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</si>
  <si>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</si>
  <si>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</si>
  <si>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</si>
  <si>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</si>
  <si>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</si>
  <si>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</si>
  <si>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</si>
  <si>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</si>
  <si>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</si>
  <si>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</si>
  <si>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</si>
  <si>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</si>
  <si>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</si>
  <si>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</si>
  <si>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</si>
  <si>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</si>
  <si>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</si>
  <si>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</si>
  <si>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</si>
  <si>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</si>
  <si>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</si>
  <si>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</si>
  <si>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</si>
  <si>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</si>
  <si>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</si>
  <si>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</si>
  <si>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</si>
  <si>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</si>
  <si>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</si>
  <si>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</si>
  <si>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</si>
  <si>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</si>
  <si>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</si>
  <si>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</si>
  <si>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</si>
  <si>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</si>
  <si>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</si>
  <si>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</si>
  <si>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</si>
  <si>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</si>
  <si>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</si>
  <si>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</si>
  <si>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</si>
  <si>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</si>
  <si>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</si>
  <si>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</si>
  <si>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</si>
  <si>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</si>
  <si>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</si>
  <si>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</si>
  <si>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</si>
  <si>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</si>
  <si>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</si>
  <si>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</si>
  <si>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</si>
  <si>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</si>
  <si>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</si>
  <si>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</si>
  <si>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</si>
  <si>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</si>
  <si>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</si>
  <si>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</si>
  <si>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</si>
  <si>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</si>
  <si>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</si>
  <si>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</si>
  <si>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</si>
  <si>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</si>
  <si>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</si>
  <si>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</si>
  <si>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</si>
  <si>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</si>
  <si>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</si>
  <si>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</si>
  <si>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</si>
  <si>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</si>
  <si>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</si>
  <si>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</si>
  <si>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</si>
  <si>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</si>
  <si>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</si>
  <si>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</si>
  <si>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</si>
  <si>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</si>
  <si>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</si>
  <si>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</si>
  <si>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</si>
  <si>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</si>
  <si>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</si>
  <si>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</si>
  <si>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</si>
  <si>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</si>
  <si>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</si>
  <si>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</si>
  <si>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</si>
  <si>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</si>
  <si>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</si>
  <si>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</si>
  <si>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</si>
  <si>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</si>
  <si>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</si>
  <si>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</si>
  <si>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</si>
  <si>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</si>
  <si>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</si>
  <si>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</si>
  <si>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</si>
  <si>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</si>
  <si>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</si>
  <si>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</si>
  <si>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</si>
  <si>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</si>
  <si>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</si>
  <si>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</si>
  <si>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</si>
  <si>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</si>
  <si>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</si>
  <si>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</si>
  <si>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</si>
  <si>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</si>
  <si>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</si>
  <si>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</si>
  <si>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</si>
  <si>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</si>
  <si>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</si>
  <si>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</si>
  <si>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</si>
  <si>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</si>
  <si>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</si>
  <si>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</si>
  <si>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</si>
  <si>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</si>
  <si>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</si>
  <si>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</si>
  <si>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</si>
  <si>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</si>
  <si>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</si>
  <si>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</si>
  <si>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</si>
  <si>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</si>
  <si>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</si>
  <si>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</si>
  <si>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</si>
  <si>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</si>
  <si>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</si>
  <si>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</si>
  <si>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</si>
  <si>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</si>
  <si>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</si>
  <si>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</si>
  <si>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</si>
  <si>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</si>
  <si>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</si>
  <si>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</si>
  <si>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</si>
  <si>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</si>
  <si>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</si>
  <si>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</si>
  <si>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</si>
  <si>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</si>
  <si>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</si>
  <si>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</si>
  <si>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</si>
  <si>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</si>
  <si>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</si>
  <si>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</si>
  <si>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</si>
  <si>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</si>
  <si>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</si>
  <si>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</si>
  <si>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</si>
  <si>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</si>
  <si>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</si>
  <si>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</si>
  <si>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</si>
  <si>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</si>
  <si>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</si>
  <si>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</si>
  <si>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</si>
  <si>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</si>
  <si>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</si>
  <si>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</si>
  <si>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</si>
  <si>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</si>
  <si>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</si>
  <si>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</si>
  <si>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</si>
  <si>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</si>
  <si>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</si>
  <si>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</si>
  <si>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</si>
  <si>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</si>
  <si>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</si>
  <si>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</si>
  <si>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</si>
  <si>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</si>
  <si>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</si>
  <si>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</si>
  <si>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</si>
  <si>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</si>
  <si>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</si>
  <si>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</si>
  <si>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</si>
  <si>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</si>
  <si>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</si>
  <si>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</si>
  <si>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</si>
  <si>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</si>
  <si>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</si>
  <si>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</si>
  <si>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</si>
  <si>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</si>
  <si>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</si>
  <si>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</si>
  <si>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</si>
  <si>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</si>
  <si>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</si>
  <si>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</si>
  <si>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</si>
  <si>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</si>
  <si>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</si>
  <si>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</si>
  <si>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</si>
  <si>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</si>
  <si>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</si>
  <si>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</si>
  <si>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</si>
  <si>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</si>
  <si>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</si>
  <si>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</si>
  <si>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</si>
  <si>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</si>
  <si>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</si>
  <si>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</si>
  <si>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</si>
  <si>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</si>
  <si>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</si>
  <si>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</si>
  <si>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</si>
  <si>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</si>
  <si>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</si>
  <si>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</si>
  <si>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</si>
  <si>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</si>
  <si>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</si>
  <si>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</si>
  <si>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</si>
  <si>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</si>
  <si>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</si>
  <si>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</si>
  <si>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</si>
  <si>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</si>
  <si>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</si>
  <si>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</si>
  <si>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</si>
  <si>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</si>
  <si>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</si>
  <si>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</si>
  <si>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</si>
  <si>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</si>
  <si>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</si>
  <si>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</si>
  <si>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</si>
  <si>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</si>
  <si>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</si>
  <si>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</si>
  <si>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</si>
  <si>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</si>
  <si>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</si>
  <si>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</si>
  <si>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</si>
  <si>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</si>
  <si>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</si>
  <si>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</si>
  <si>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</si>
  <si>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</si>
  <si>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</si>
  <si>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</si>
  <si>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</si>
  <si>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</si>
  <si>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</si>
  <si>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</si>
  <si>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</si>
  <si>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</si>
  <si>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</si>
  <si>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</si>
  <si>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</si>
  <si>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</si>
  <si>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</si>
  <si>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</si>
  <si>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</si>
  <si>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</si>
  <si>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</si>
  <si>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</si>
  <si>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</si>
  <si>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</si>
  <si>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</si>
  <si>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</si>
  <si>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</si>
  <si>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</si>
  <si>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</si>
  <si>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</si>
  <si>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</si>
  <si>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</si>
  <si>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</si>
  <si>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</si>
  <si>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</si>
  <si>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</si>
  <si>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</si>
  <si>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</si>
  <si>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</si>
  <si>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</si>
  <si>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</si>
  <si>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</si>
  <si>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</si>
  <si>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</si>
  <si>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</si>
  <si>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</si>
  <si>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</si>
  <si>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</si>
  <si>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</si>
  <si>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</si>
  <si>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</si>
  <si>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</si>
  <si>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</si>
  <si>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</si>
  <si>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</si>
  <si>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</si>
  <si>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</si>
  <si>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</si>
  <si>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</si>
  <si>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</si>
  <si>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</si>
  <si>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</si>
  <si>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</si>
  <si>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</si>
  <si>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</si>
  <si>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</si>
  <si>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</si>
  <si>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</si>
  <si>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</si>
  <si>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</si>
  <si>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</si>
  <si>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</si>
  <si>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</si>
  <si>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</si>
  <si>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</si>
  <si>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</si>
  <si>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</si>
  <si>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</si>
  <si>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</si>
  <si>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</si>
  <si>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</si>
  <si>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</si>
  <si>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</si>
  <si>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</si>
  <si>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</si>
  <si>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</si>
  <si>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</si>
  <si>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</si>
  <si>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</si>
  <si>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</si>
  <si>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</si>
  <si>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</si>
  <si>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</si>
  <si>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</si>
  <si>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</si>
  <si>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</si>
  <si>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</si>
  <si>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</si>
  <si>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</si>
  <si>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</si>
  <si>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</si>
  <si>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</si>
  <si>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</si>
  <si>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</si>
  <si>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</si>
  <si>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</si>
  <si>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</si>
  <si>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</si>
  <si>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</si>
  <si>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</si>
  <si>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</si>
  <si>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</si>
  <si>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</si>
  <si>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</si>
  <si>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</si>
  <si>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</si>
  <si>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</si>
  <si>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</si>
  <si>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</si>
  <si>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</si>
  <si>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</si>
  <si>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</si>
  <si>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</si>
  <si>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</si>
  <si>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</si>
  <si>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</si>
  <si>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</si>
  <si>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</si>
  <si>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</si>
  <si>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</si>
  <si>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</si>
  <si>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</si>
  <si>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</si>
  <si>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</si>
  <si>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</si>
  <si>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</si>
  <si>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</si>
  <si>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</si>
  <si>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</si>
  <si>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</si>
  <si>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</si>
  <si>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</si>
  <si>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</si>
  <si>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</si>
  <si>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</si>
  <si>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</si>
  <si>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</si>
  <si>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</si>
  <si>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</si>
  <si>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</si>
  <si>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</si>
  <si>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</si>
  <si>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</si>
  <si>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</si>
  <si>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</si>
  <si>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</si>
  <si>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</si>
  <si>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</si>
  <si>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</si>
  <si>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</si>
  <si>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</si>
  <si>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</si>
  <si>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</si>
  <si>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</si>
  <si>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</si>
  <si>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</si>
  <si>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</si>
  <si>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</si>
  <si>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</si>
  <si>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</si>
  <si>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</si>
  <si>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</si>
  <si>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</si>
  <si>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</si>
  <si>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</si>
  <si>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</si>
  <si>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</si>
  <si>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</si>
  <si>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</si>
  <si>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</si>
  <si>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</si>
  <si>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</si>
  <si>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</si>
  <si>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</si>
  <si>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</si>
  <si>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</si>
  <si>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</si>
  <si>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</si>
  <si>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</si>
  <si>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</si>
  <si>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</si>
  <si>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</si>
  <si>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</si>
  <si>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</si>
  <si>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</si>
  <si>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</si>
  <si>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</si>
  <si>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</si>
  <si>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</si>
  <si>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</si>
  <si>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</si>
  <si>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</si>
  <si>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</si>
  <si>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</si>
  <si>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</si>
  <si>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</si>
  <si>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</si>
  <si>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</si>
  <si>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</si>
  <si>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</si>
  <si>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</si>
  <si>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</si>
  <si>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</si>
  <si>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</si>
  <si>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</si>
  <si>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</si>
  <si>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</si>
  <si>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</si>
  <si>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</si>
  <si>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</si>
  <si>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</si>
  <si>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</si>
  <si>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</si>
  <si>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</si>
  <si>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</si>
  <si>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</si>
  <si>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</si>
  <si>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</si>
  <si>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</si>
  <si>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</si>
  <si>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</si>
  <si>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</si>
  <si>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</si>
  <si>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</si>
  <si>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</si>
  <si>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</si>
  <si>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</si>
  <si>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</si>
  <si>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</si>
  <si>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</si>
  <si>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</si>
  <si>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</si>
  <si>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</si>
  <si>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</si>
  <si>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</si>
  <si>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</si>
  <si>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</si>
  <si>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</si>
  <si>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</si>
  <si>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</si>
  <si>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</si>
  <si>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</si>
  <si>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</si>
  <si>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</si>
  <si>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</si>
  <si>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</si>
  <si>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</si>
  <si>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</si>
  <si>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</si>
  <si>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</si>
  <si>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</si>
  <si>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</si>
  <si>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</si>
  <si>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</si>
  <si>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</si>
  <si>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</si>
  <si>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</si>
  <si>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</si>
  <si>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</si>
  <si>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</si>
  <si>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</si>
  <si>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</si>
  <si>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</si>
  <si>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</si>
  <si>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</si>
  <si>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</si>
  <si>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</si>
  <si>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</si>
  <si>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</si>
  <si>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</si>
  <si>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</si>
  <si>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</si>
  <si>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</si>
  <si>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</si>
  <si>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</si>
  <si>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</si>
  <si>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</si>
  <si>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</si>
  <si>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</si>
  <si>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</si>
  <si>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</si>
  <si>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</si>
  <si>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</si>
  <si>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</si>
  <si>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</si>
  <si>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</si>
  <si>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</si>
  <si>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</si>
  <si>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</si>
  <si>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</si>
  <si>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</si>
  <si>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</si>
  <si>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</si>
  <si>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</si>
  <si>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</si>
  <si>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</si>
  <si>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</si>
  <si>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</si>
  <si>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</si>
  <si>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</si>
  <si>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</si>
  <si>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</si>
  <si>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</si>
  <si>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</si>
  <si>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</si>
  <si>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</si>
  <si>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</si>
  <si>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</si>
  <si>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</si>
  <si>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</si>
  <si>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</si>
  <si>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</si>
  <si>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</si>
  <si>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</si>
  <si>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</si>
  <si>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</si>
  <si>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</si>
  <si>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</si>
  <si>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</si>
  <si>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</si>
  <si>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</si>
  <si>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</si>
  <si>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</si>
  <si>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</si>
  <si>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</si>
  <si>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</si>
  <si>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</si>
  <si>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</si>
  <si>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</si>
  <si>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</si>
  <si>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</si>
  <si>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</si>
  <si>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</si>
  <si>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</si>
  <si>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</si>
  <si>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</si>
  <si>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</si>
  <si>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</si>
  <si>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</si>
  <si>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</si>
  <si>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</si>
  <si>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</si>
  <si>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</si>
  <si>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</si>
  <si>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</si>
  <si>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</si>
  <si>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</si>
  <si>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</si>
  <si>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</si>
  <si>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</si>
  <si>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</si>
  <si>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</si>
  <si>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</si>
  <si>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</si>
  <si>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</si>
  <si>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</si>
  <si>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</si>
  <si>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</si>
  <si>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</si>
  <si>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</si>
  <si>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</si>
  <si>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</si>
  <si>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</si>
  <si>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</si>
  <si>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</si>
  <si>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</si>
  <si>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</si>
  <si>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</si>
  <si>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</si>
  <si>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</si>
  <si>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</si>
  <si>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</si>
  <si>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</si>
  <si>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</si>
  <si>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</si>
  <si>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</si>
  <si>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</si>
  <si>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</si>
  <si>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</si>
  <si>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</si>
  <si>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</si>
  <si>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</si>
  <si>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</si>
  <si>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</si>
  <si>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</si>
  <si>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</si>
  <si>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</si>
  <si>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</si>
  <si>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</si>
  <si>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</si>
  <si>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</si>
  <si>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</si>
  <si>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</si>
  <si>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</si>
  <si>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</si>
  <si>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</si>
  <si>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</si>
  <si>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</si>
  <si>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</si>
  <si>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</si>
  <si>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</si>
  <si>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</si>
  <si>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</si>
  <si>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</si>
  <si>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</si>
  <si>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</si>
  <si>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</si>
  <si>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</si>
  <si>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</si>
  <si>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</si>
  <si>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</si>
  <si>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</si>
  <si>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</si>
  <si>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</si>
  <si>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</si>
  <si>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</si>
  <si>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</si>
  <si>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</si>
  <si>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</si>
  <si>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</si>
  <si>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</si>
  <si>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</si>
  <si>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</si>
  <si>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</si>
  <si>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</si>
  <si>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</si>
  <si>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</si>
  <si>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</si>
  <si>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</si>
  <si>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</si>
  <si>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</si>
  <si>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</si>
  <si>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</si>
  <si>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</si>
  <si>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</si>
  <si>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</si>
  <si>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</si>
  <si>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</si>
  <si>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</si>
  <si>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</si>
  <si>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</si>
  <si>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</si>
  <si>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</si>
  <si>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</si>
  <si>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</si>
  <si>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</si>
  <si>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</si>
  <si>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</si>
  <si>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</si>
  <si>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</si>
  <si>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</si>
  <si>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</si>
  <si>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</si>
  <si>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</si>
  <si>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</si>
  <si>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</si>
  <si>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</si>
  <si>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</si>
  <si>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</si>
  <si>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</si>
  <si>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</si>
  <si>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</si>
  <si>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</si>
  <si>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</si>
  <si>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</si>
  <si>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</si>
  <si>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</si>
  <si>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</si>
  <si>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</si>
  <si>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</si>
  <si>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</si>
  <si>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</si>
  <si>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</si>
  <si>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</si>
  <si>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</si>
  <si>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</si>
  <si>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</si>
  <si>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</si>
  <si>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</si>
  <si>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</si>
  <si>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</si>
  <si>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</si>
  <si>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</si>
  <si>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</si>
  <si>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</si>
  <si>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</si>
  <si>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</si>
  <si>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</si>
  <si>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</si>
  <si>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</si>
  <si>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</si>
  <si>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</si>
  <si>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</si>
  <si>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</si>
  <si>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</si>
  <si>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</si>
  <si>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</si>
  <si>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</si>
  <si>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</si>
  <si>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</si>
  <si>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</si>
  <si>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</si>
  <si>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</si>
  <si>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</si>
  <si>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</si>
  <si>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</si>
  <si>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</si>
  <si>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</si>
  <si>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</si>
  <si>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</si>
  <si>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</si>
  <si>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</si>
  <si>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</si>
  <si>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</si>
  <si>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</si>
  <si>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</si>
  <si>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</si>
  <si>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</si>
  <si>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</si>
  <si>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</si>
  <si>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</si>
  <si>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</si>
  <si>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</si>
  <si>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</si>
  <si>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</si>
  <si>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</si>
  <si>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</si>
  <si>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</si>
  <si>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</si>
  <si>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</si>
  <si>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</si>
  <si>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</si>
  <si>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</si>
  <si>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</si>
  <si>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</si>
  <si>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</si>
  <si>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</si>
  <si>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</si>
  <si>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</si>
  <si>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</si>
  <si>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</si>
  <si>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</si>
  <si>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</si>
  <si>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</si>
  <si>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</si>
  <si>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</si>
  <si>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</si>
  <si>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</si>
  <si>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</si>
  <si>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</si>
  <si>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</si>
  <si>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</si>
  <si>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</si>
  <si>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</si>
  <si>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</si>
  <si>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</si>
  <si>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</si>
  <si>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</si>
  <si>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</si>
  <si>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</si>
  <si>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</si>
  <si>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</si>
  <si>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</si>
  <si>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</si>
  <si>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</si>
  <si>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</si>
  <si>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</si>
  <si>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</si>
  <si>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</si>
  <si>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</si>
  <si>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</si>
  <si>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</si>
  <si>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</si>
  <si>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</si>
  <si>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</si>
  <si>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</si>
  <si>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</si>
  <si>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</si>
  <si>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</si>
  <si>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</si>
  <si>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</si>
  <si>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</si>
  <si>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</si>
  <si>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</si>
  <si>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</si>
  <si>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</si>
  <si>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</si>
  <si>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</si>
  <si>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</si>
  <si>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</si>
  <si>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</si>
  <si>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</si>
  <si>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</si>
  <si>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</si>
  <si>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</si>
  <si>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</si>
  <si>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</si>
  <si>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</si>
  <si>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</si>
  <si>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</si>
  <si>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</si>
  <si>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</si>
  <si>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</si>
  <si>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</si>
  <si>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</si>
  <si>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</si>
  <si>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</si>
  <si>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</si>
  <si>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</si>
  <si>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</si>
  <si>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</si>
  <si>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</si>
  <si>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</si>
  <si>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</si>
  <si>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</si>
  <si>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</si>
  <si>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</si>
  <si>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</si>
  <si>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</si>
  <si>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</si>
  <si>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</si>
  <si>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</si>
  <si>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</si>
  <si>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</si>
  <si>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</si>
  <si>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</si>
  <si>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</si>
  <si>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</si>
  <si>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</si>
  <si>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</si>
  <si>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</si>
  <si>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</si>
  <si>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</si>
  <si>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</si>
  <si>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</si>
  <si>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</si>
  <si>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</si>
  <si>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</si>
  <si>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</si>
  <si>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</si>
  <si>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</si>
  <si>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</si>
  <si>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</si>
  <si>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</si>
  <si>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</si>
  <si>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</si>
  <si>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</si>
  <si>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</si>
  <si>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</si>
  <si>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</si>
  <si>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</si>
  <si>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</si>
  <si>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</si>
  <si>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</si>
  <si>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</si>
  <si>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</si>
  <si>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</si>
  <si>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</si>
  <si>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</si>
  <si>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</si>
  <si>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</si>
  <si>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</si>
  <si>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</si>
  <si>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</si>
  <si>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</si>
  <si>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</si>
  <si>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</si>
  <si>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</si>
  <si>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</si>
  <si>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</si>
  <si>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</si>
  <si>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</si>
  <si>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</si>
  <si>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</si>
  <si>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</si>
  <si>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</si>
  <si>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</si>
  <si>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</si>
  <si>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</si>
  <si>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</si>
  <si>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</si>
  <si>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</si>
  <si>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</si>
  <si>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</si>
  <si>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</si>
  <si>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</si>
  <si>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</si>
  <si>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</si>
  <si>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</si>
  <si>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</si>
  <si>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</si>
  <si>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</si>
  <si>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</si>
  <si>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</si>
  <si>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</si>
  <si>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</si>
  <si>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</si>
  <si>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</si>
  <si>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</si>
  <si>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</si>
  <si>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</si>
  <si>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</si>
  <si>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</si>
  <si>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</si>
  <si>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</si>
  <si>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</si>
  <si>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</si>
  <si>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</si>
  <si>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</si>
  <si>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</si>
  <si>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</si>
  <si>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</si>
  <si>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</si>
  <si>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</si>
  <si>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</si>
  <si>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</si>
  <si>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</si>
  <si>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</si>
  <si>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</si>
  <si>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</si>
  <si>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</si>
  <si>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</si>
  <si>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</si>
  <si>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</si>
  <si>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</si>
  <si>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</si>
  <si>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</si>
  <si>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</si>
  <si>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</si>
  <si>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</si>
  <si>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</si>
  <si>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</si>
  <si>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</si>
  <si>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</si>
  <si>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</si>
  <si>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</si>
  <si>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</si>
  <si>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</si>
  <si>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</si>
  <si>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</si>
  <si>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</si>
  <si>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</si>
  <si>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</si>
  <si>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</si>
  <si>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</si>
  <si>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</si>
  <si>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</si>
  <si>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</si>
  <si>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</si>
  <si>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</si>
  <si>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</si>
  <si>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</si>
  <si>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</si>
  <si>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</si>
  <si>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</si>
  <si>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</si>
  <si>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</si>
  <si>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</si>
  <si>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</si>
  <si>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</si>
  <si>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</si>
  <si>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</si>
  <si>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</si>
  <si>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</si>
  <si>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</si>
  <si>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</si>
  <si>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</si>
  <si>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</si>
  <si>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</si>
  <si>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</si>
  <si>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</si>
  <si>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</si>
  <si>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</si>
  <si>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</si>
  <si>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</si>
  <si>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</si>
  <si>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</si>
  <si>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</si>
  <si>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</si>
  <si>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</si>
  <si>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</si>
  <si>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</si>
  <si>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</si>
  <si>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</si>
  <si>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</si>
  <si>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</si>
  <si>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</si>
  <si>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</si>
  <si>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</si>
  <si>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</si>
  <si>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</si>
  <si>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</si>
  <si>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</si>
  <si>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</si>
  <si>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</si>
  <si>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</si>
  <si>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</si>
  <si>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</si>
  <si>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</si>
  <si>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</si>
  <si>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</si>
  <si>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</si>
  <si>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</si>
  <si>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</si>
  <si>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</si>
  <si>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</si>
  <si>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</si>
  <si>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</si>
  <si>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</si>
  <si>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</si>
  <si>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</si>
  <si>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</si>
  <si>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</si>
  <si>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</si>
  <si>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</si>
  <si>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</si>
  <si>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</si>
  <si>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</si>
  <si>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</si>
  <si>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</si>
  <si>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</si>
  <si>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</si>
  <si>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</si>
  <si>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</si>
  <si>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</si>
  <si>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</si>
  <si>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</si>
  <si>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</si>
  <si>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</si>
  <si>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</si>
  <si>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</si>
  <si>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</si>
  <si>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</si>
  <si>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</si>
  <si>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</si>
  <si>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</si>
  <si>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</si>
  <si>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</si>
  <si>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</si>
  <si>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</si>
  <si>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</si>
  <si>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</si>
  <si>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</si>
  <si>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</si>
  <si>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</si>
  <si>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</si>
  <si>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</si>
  <si>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</si>
  <si>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</si>
  <si>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</si>
  <si>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</si>
  <si>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</si>
  <si>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</si>
  <si>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</si>
  <si>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</si>
  <si>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</si>
  <si>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</si>
  <si>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</si>
  <si>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</si>
  <si>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</si>
  <si>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</si>
  <si>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</si>
  <si>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</si>
  <si>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</si>
  <si>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</si>
  <si>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</si>
  <si>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</si>
  <si>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</si>
  <si>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</si>
  <si>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</si>
  <si>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</si>
  <si>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</si>
  <si>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</si>
  <si>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</si>
  <si>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</si>
  <si>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</si>
  <si>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</si>
  <si>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</si>
  <si>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</si>
  <si>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</si>
  <si>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</si>
  <si>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</si>
  <si>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</si>
  <si>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</si>
  <si>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</si>
  <si>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</si>
  <si>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</si>
  <si>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</si>
  <si>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</si>
  <si>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</si>
  <si>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</si>
  <si>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</si>
  <si>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</si>
  <si>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</si>
  <si>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</si>
  <si>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</si>
  <si>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</si>
  <si>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</si>
  <si>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</si>
  <si>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</si>
  <si>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</si>
  <si>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</si>
  <si>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</si>
  <si>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</si>
  <si>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</si>
  <si>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</si>
  <si>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</si>
  <si>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</si>
  <si>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</si>
  <si>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</si>
  <si>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</si>
  <si>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</si>
  <si>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</si>
  <si>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</si>
  <si>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</si>
  <si>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</si>
  <si>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</si>
  <si>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</si>
  <si>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</si>
  <si>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</si>
  <si>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</si>
  <si>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</si>
  <si>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</si>
  <si>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</si>
  <si>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</si>
  <si>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</si>
  <si>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</si>
  <si>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</si>
  <si>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</si>
  <si>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</si>
  <si>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</si>
  <si>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</si>
  <si>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</si>
  <si>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</si>
  <si>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</si>
  <si>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</si>
  <si>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</si>
  <si>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</si>
  <si>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</si>
  <si>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</si>
  <si>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</si>
  <si>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</si>
  <si>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</si>
  <si>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</si>
  <si>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</si>
  <si>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</si>
  <si>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</si>
  <si>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</si>
  <si>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</si>
  <si>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</si>
  <si>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</si>
  <si>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</si>
  <si>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</si>
  <si>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</si>
  <si>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</si>
  <si>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</si>
  <si>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</si>
  <si>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</si>
  <si>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</si>
  <si>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</si>
  <si>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</si>
  <si>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</si>
  <si>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</si>
  <si>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</si>
  <si>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</si>
  <si>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</si>
  <si>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</si>
  <si>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</si>
  <si>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</si>
  <si>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</si>
  <si>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</si>
  <si>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</si>
  <si>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</si>
  <si>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</si>
  <si>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</si>
  <si>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</si>
  <si>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</si>
  <si>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</si>
  <si>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</si>
  <si>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</si>
  <si>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</si>
  <si>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</si>
  <si>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</si>
  <si>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</si>
  <si>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</si>
  <si>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</si>
  <si>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</si>
  <si>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</si>
  <si>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</si>
  <si>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</si>
  <si>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</si>
  <si>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</si>
  <si>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</si>
  <si>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</si>
  <si>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</si>
  <si>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</si>
  <si>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</si>
  <si>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</si>
  <si>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</si>
  <si>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</si>
  <si>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</si>
  <si>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</si>
  <si>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</si>
  <si>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</si>
  <si>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</si>
  <si>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</si>
  <si>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</si>
  <si>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</si>
  <si>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</si>
  <si>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</si>
  <si>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</si>
  <si>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</si>
  <si>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</si>
  <si>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</si>
  <si>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</si>
  <si>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</si>
  <si>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</si>
  <si>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</si>
  <si>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</si>
  <si>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</si>
  <si>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</si>
  <si>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</si>
  <si>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</si>
  <si>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</si>
  <si>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</si>
  <si>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</si>
  <si>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</si>
  <si>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</si>
  <si>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</si>
  <si>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</si>
  <si>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</si>
  <si>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</si>
  <si>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</si>
  <si>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</si>
  <si>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</si>
  <si>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</si>
  <si>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</si>
  <si>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</si>
  <si>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</si>
  <si>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</si>
  <si>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</si>
  <si>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</si>
  <si>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</si>
  <si>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</si>
  <si>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</si>
  <si>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</si>
  <si>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</si>
  <si>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</si>
  <si>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</si>
  <si>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</si>
  <si>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</si>
  <si>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</si>
  <si>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</si>
  <si>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</si>
  <si>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</si>
  <si>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</si>
  <si>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</si>
  <si>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</si>
  <si>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</si>
  <si>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</si>
  <si>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</si>
  <si>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</si>
  <si>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</si>
  <si>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</si>
  <si>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</si>
  <si>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</si>
  <si>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</si>
  <si>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</si>
  <si>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</si>
  <si>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</si>
  <si>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</si>
  <si>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</si>
  <si>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</si>
  <si>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</si>
  <si>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</si>
  <si>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</si>
  <si>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</si>
  <si>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</si>
  <si>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</si>
  <si>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</si>
  <si>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</si>
  <si>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</si>
  <si>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</si>
  <si>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</si>
  <si>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</si>
  <si>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</si>
  <si>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</si>
  <si>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</si>
  <si>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</si>
  <si>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</si>
  <si>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</si>
  <si>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</si>
  <si>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</si>
  <si>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</si>
  <si>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</si>
  <si>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</si>
  <si>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</si>
  <si>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</si>
  <si>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</si>
  <si>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</si>
  <si>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</si>
  <si>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</si>
  <si>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</si>
  <si>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</si>
  <si>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</si>
  <si>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</si>
  <si>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</si>
  <si>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</si>
  <si>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</si>
  <si>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</si>
  <si>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</si>
  <si>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</si>
  <si>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</si>
  <si>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</si>
  <si>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</si>
  <si>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</si>
  <si>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</si>
  <si>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</si>
  <si>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</si>
  <si>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</si>
  <si>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</si>
  <si>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</si>
  <si>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</si>
  <si>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</si>
  <si>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</si>
  <si>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</si>
  <si>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</si>
  <si>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</si>
  <si>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</si>
  <si>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</si>
  <si>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</si>
  <si>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</si>
  <si>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</si>
  <si>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</si>
  <si>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</si>
  <si>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</si>
  <si>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</si>
  <si>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</si>
  <si>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</si>
  <si>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</si>
  <si>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</si>
  <si>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</si>
  <si>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</si>
  <si>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</si>
  <si>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</si>
  <si>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</si>
  <si>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</si>
  <si>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</si>
  <si>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</si>
  <si>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</si>
  <si>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</si>
  <si>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</si>
  <si>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</si>
  <si>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</si>
  <si>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</si>
  <si>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</si>
  <si>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</si>
  <si>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</si>
  <si>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</si>
  <si>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</si>
  <si>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</si>
  <si>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</si>
  <si>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</si>
  <si>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</si>
  <si>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</si>
  <si>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</si>
  <si>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</si>
  <si>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</si>
  <si>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</si>
  <si>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</si>
  <si>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</si>
  <si>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</si>
  <si>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</si>
  <si>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</si>
  <si>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</si>
  <si>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</si>
  <si>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</si>
  <si>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</si>
  <si>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</si>
  <si>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</si>
  <si>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</si>
  <si>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</si>
  <si>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</si>
  <si>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</si>
  <si>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</si>
  <si>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</si>
  <si>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</si>
  <si>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</si>
  <si>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</si>
  <si>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</si>
  <si>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</si>
  <si>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</si>
  <si>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</si>
  <si>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</si>
  <si>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</si>
  <si>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</si>
  <si>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</si>
  <si>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</si>
  <si>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</si>
  <si>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</si>
  <si>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</si>
  <si>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</si>
  <si>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</si>
  <si>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</si>
  <si>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</si>
  <si>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</si>
  <si>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</si>
  <si>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</si>
  <si>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</si>
  <si>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</si>
  <si>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</si>
  <si>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</si>
  <si>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</si>
  <si>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</si>
  <si>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</si>
  <si>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</si>
  <si>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</si>
  <si>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</si>
  <si>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</si>
  <si>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</si>
  <si>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</si>
  <si>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</si>
  <si>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</si>
  <si>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</si>
  <si>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</si>
  <si>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</si>
  <si>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</si>
  <si>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</si>
  <si>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</si>
  <si>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</si>
  <si>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</si>
  <si>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</si>
  <si>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</si>
  <si>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</si>
  <si>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</si>
  <si>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</si>
  <si>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</si>
  <si>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</si>
  <si>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</si>
  <si>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</si>
  <si>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</si>
  <si>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</si>
  <si>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</si>
  <si>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</si>
  <si>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</si>
  <si>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</si>
  <si>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</si>
  <si>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</si>
  <si>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</si>
  <si>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</si>
  <si>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</si>
  <si>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</si>
  <si>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</si>
  <si>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</si>
  <si>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</si>
  <si>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</si>
  <si>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</si>
  <si>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</si>
  <si>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</si>
  <si>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</si>
  <si>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</si>
  <si>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</si>
  <si>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</si>
  <si>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</si>
  <si>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</si>
  <si>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</si>
  <si>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</si>
  <si>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</si>
  <si>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</si>
  <si>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</si>
  <si>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</si>
  <si>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</si>
  <si>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</si>
  <si>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</si>
  <si>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</si>
  <si>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</si>
  <si>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</si>
  <si>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</si>
  <si>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</si>
  <si>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</si>
  <si>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</si>
  <si>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</si>
  <si>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</si>
  <si>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</si>
  <si>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</si>
  <si>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</si>
  <si>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</si>
  <si>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</si>
  <si>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</si>
  <si>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</si>
  <si>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</si>
  <si>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</si>
  <si>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</si>
  <si>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</si>
  <si>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</si>
  <si>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</si>
  <si>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</si>
  <si>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</si>
  <si>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</si>
  <si>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</si>
  <si>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</si>
  <si>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</si>
  <si>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</si>
  <si>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</si>
  <si>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</si>
  <si>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</si>
  <si>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</si>
  <si>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</si>
  <si>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</si>
  <si>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</si>
  <si>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</si>
  <si>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</si>
  <si>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</si>
  <si>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</si>
  <si>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</si>
  <si>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</si>
  <si>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</si>
  <si>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</si>
  <si>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</si>
  <si>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</si>
  <si>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</si>
  <si>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</si>
  <si>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</si>
  <si>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</si>
  <si>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</si>
  <si>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</si>
  <si>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</si>
  <si>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</si>
  <si>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</si>
  <si>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</si>
  <si>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</si>
  <si>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</si>
  <si>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</si>
  <si>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</si>
  <si>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</si>
  <si>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</si>
  <si>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</si>
  <si>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</si>
  <si>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</si>
  <si>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</si>
  <si>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</si>
  <si>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</si>
  <si>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</si>
  <si>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</si>
  <si>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</si>
  <si>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</si>
  <si>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</si>
  <si>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</si>
  <si>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</si>
  <si>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</si>
  <si>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</si>
  <si>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</si>
  <si>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</si>
  <si>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</si>
  <si>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</si>
  <si>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</si>
  <si>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</si>
  <si>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</si>
  <si>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</si>
  <si>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</si>
  <si>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</si>
  <si>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</si>
  <si>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</si>
  <si>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</si>
  <si>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</si>
  <si>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</si>
  <si>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</si>
  <si>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</si>
  <si>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</si>
  <si>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</si>
  <si>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</si>
  <si>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</si>
  <si>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</si>
  <si>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</si>
  <si>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</si>
  <si>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</si>
  <si>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</si>
  <si>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</si>
  <si>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</si>
  <si>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</si>
  <si>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</si>
  <si>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</si>
  <si>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</si>
  <si>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</si>
  <si>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</si>
  <si>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</si>
  <si>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</si>
  <si>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</si>
  <si>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</si>
  <si>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</si>
  <si>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</si>
  <si>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</si>
  <si>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</si>
  <si>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</si>
  <si>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</si>
  <si>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</si>
  <si>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</si>
  <si>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</si>
  <si>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</si>
  <si>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</si>
  <si>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</si>
  <si>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</si>
  <si>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</si>
  <si>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</si>
  <si>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</si>
  <si>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</si>
  <si>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</si>
  <si>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</si>
  <si>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</si>
  <si>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</si>
  <si>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</si>
  <si>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</si>
  <si>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</si>
  <si>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</si>
  <si>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</si>
  <si>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</si>
  <si>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</si>
  <si>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</si>
  <si>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</si>
  <si>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</si>
  <si>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</si>
  <si>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</si>
  <si>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</si>
  <si>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</si>
  <si>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</si>
  <si>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</si>
  <si>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</si>
  <si>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</si>
  <si>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</si>
  <si>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</si>
  <si>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</si>
  <si>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</si>
  <si>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</si>
  <si>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</si>
  <si>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</si>
  <si>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</si>
  <si>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</si>
  <si>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</si>
  <si>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</si>
  <si>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</si>
  <si>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</si>
  <si>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</si>
  <si>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</si>
  <si>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</si>
  <si>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</si>
  <si>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</si>
  <si>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</si>
  <si>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</si>
  <si>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</si>
  <si>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</si>
  <si>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</si>
  <si>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</si>
  <si>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</si>
  <si>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</si>
  <si>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</si>
  <si>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</si>
  <si>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</si>
  <si>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</si>
  <si>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</si>
  <si>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</si>
  <si>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</si>
  <si>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</si>
  <si>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</si>
  <si>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</si>
  <si>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</si>
  <si>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</si>
  <si>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</si>
  <si>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</si>
  <si>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</si>
  <si>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</si>
  <si>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</si>
  <si>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</si>
  <si>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</si>
  <si>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</si>
  <si>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</si>
  <si>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</si>
  <si>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</si>
  <si>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</si>
  <si>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</si>
  <si>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</si>
  <si>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</si>
  <si>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</si>
  <si>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</si>
  <si>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</si>
  <si>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</si>
  <si>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</si>
  <si>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</si>
  <si>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</si>
  <si>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</si>
  <si>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</si>
  <si>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</si>
  <si>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</si>
  <si>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</si>
  <si>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</si>
  <si>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</si>
  <si>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</si>
  <si>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</si>
  <si>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</si>
  <si>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</si>
  <si>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</si>
  <si>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</si>
  <si>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</si>
  <si>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</si>
  <si>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</si>
  <si>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</si>
  <si>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</si>
  <si>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</si>
  <si>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</si>
  <si>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</si>
  <si>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</si>
  <si>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</si>
  <si>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</si>
  <si>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</si>
  <si>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</si>
  <si>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</si>
  <si>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</si>
  <si>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</si>
  <si>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</si>
  <si>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</si>
  <si>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</si>
  <si>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</si>
  <si>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</si>
  <si>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</si>
  <si>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</si>
  <si>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</si>
  <si>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</si>
  <si>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</si>
  <si>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</si>
  <si>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</si>
  <si>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</si>
  <si>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</si>
  <si>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</si>
  <si>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</si>
  <si>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</si>
  <si>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</si>
  <si>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</si>
  <si>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</si>
  <si>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</si>
  <si>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</si>
  <si>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</si>
  <si>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</si>
  <si>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</si>
  <si>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</si>
  <si>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</si>
  <si>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</si>
  <si>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</si>
  <si>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</si>
  <si>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</si>
  <si>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</si>
  <si>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</si>
  <si>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</si>
  <si>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</si>
  <si>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</si>
  <si>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</si>
  <si>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</si>
  <si>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</si>
  <si>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</si>
  <si>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</si>
  <si>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</si>
  <si>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</si>
  <si>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</si>
  <si>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</si>
  <si>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</si>
  <si>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</si>
  <si>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</si>
  <si>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</si>
  <si>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</si>
  <si>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</si>
  <si>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</si>
  <si>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</si>
  <si>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</si>
  <si>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</si>
  <si>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</si>
  <si>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</si>
  <si>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</si>
  <si>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</si>
  <si>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</si>
  <si>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</si>
  <si>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</si>
  <si>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</si>
  <si>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</si>
  <si>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</si>
  <si>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</si>
  <si>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</si>
  <si>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</si>
  <si>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</si>
  <si>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</si>
  <si>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</si>
  <si>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</si>
  <si>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</si>
  <si>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</si>
  <si>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</si>
  <si>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</si>
  <si>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</si>
  <si>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</si>
  <si>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</si>
  <si>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</si>
  <si>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</si>
  <si>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</si>
  <si>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</si>
  <si>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</si>
  <si>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</si>
  <si>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</si>
  <si>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</si>
  <si>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</si>
  <si>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</si>
  <si>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</si>
  <si>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</si>
  <si>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</si>
  <si>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</si>
  <si>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</si>
  <si>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</si>
  <si>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</si>
  <si>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</si>
  <si>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</si>
  <si>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</si>
  <si>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</si>
  <si>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</si>
  <si>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</si>
  <si>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</si>
  <si>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</si>
  <si>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</si>
  <si>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</si>
  <si>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</si>
  <si>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</si>
  <si>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</si>
  <si>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</si>
  <si>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</si>
  <si>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</si>
  <si>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</si>
  <si>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</si>
  <si>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</si>
  <si>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</si>
  <si>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</si>
  <si>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</si>
  <si>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</si>
  <si>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</si>
  <si>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</si>
  <si>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</si>
  <si>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</si>
  <si>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</si>
  <si>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</si>
  <si>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</si>
  <si>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</si>
  <si>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</si>
  <si>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</si>
  <si>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</si>
  <si>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</si>
  <si>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</si>
  <si>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</si>
  <si>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</si>
  <si>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</si>
  <si>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</si>
  <si>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</si>
  <si>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</si>
  <si>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</si>
  <si>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</si>
  <si>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</si>
  <si>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</si>
  <si>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</si>
  <si>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</si>
  <si>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</si>
  <si>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</si>
  <si>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</si>
  <si>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</si>
  <si>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</si>
  <si>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</si>
  <si>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</si>
  <si>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</si>
  <si>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</si>
  <si>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</si>
  <si>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</si>
  <si>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</si>
  <si>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</si>
  <si>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</si>
  <si>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</si>
  <si>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</si>
  <si>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</si>
  <si>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</si>
  <si>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</si>
  <si>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</si>
  <si>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</si>
  <si>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</si>
  <si>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</si>
  <si>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</si>
  <si>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</si>
  <si>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</si>
  <si>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</si>
  <si>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</si>
  <si>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</si>
  <si>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</si>
  <si>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</si>
  <si>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</si>
  <si>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</si>
  <si>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</si>
  <si>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</si>
  <si>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</si>
  <si>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</si>
  <si>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</si>
  <si>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</si>
  <si>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</si>
  <si>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</si>
  <si>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</si>
  <si>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</si>
  <si>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</si>
  <si>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</si>
  <si>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</si>
  <si>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</si>
  <si>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</si>
  <si>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</si>
  <si>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</si>
  <si>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</si>
  <si>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</si>
  <si>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</si>
  <si>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</si>
  <si>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</si>
  <si>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</si>
  <si>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</si>
  <si>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</si>
  <si>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</si>
  <si>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</si>
  <si>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</si>
  <si>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</si>
  <si>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</si>
  <si>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</si>
  <si>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</si>
  <si>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</si>
  <si>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</si>
  <si>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</si>
  <si>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</si>
  <si>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</si>
  <si>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</si>
  <si>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</si>
  <si>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</si>
  <si>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</si>
  <si>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</si>
  <si>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</si>
  <si>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</si>
  <si>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</si>
  <si>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</si>
  <si>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</si>
  <si>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</si>
  <si>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</si>
  <si>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</si>
  <si>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</si>
  <si>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</si>
  <si>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</si>
  <si>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</si>
  <si>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</si>
  <si>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</si>
  <si>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</si>
  <si>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</si>
  <si>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</si>
  <si>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</si>
  <si>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</si>
  <si>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</si>
  <si>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</si>
  <si>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</si>
  <si>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</si>
  <si>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</si>
  <si>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</si>
  <si>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</si>
  <si>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</si>
  <si>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</si>
  <si>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</si>
  <si>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</si>
  <si>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</si>
  <si>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</si>
  <si>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</si>
  <si>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</si>
  <si>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</si>
  <si>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</si>
  <si>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</si>
  <si>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</si>
  <si>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</si>
  <si>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</si>
  <si>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</si>
  <si>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</si>
  <si>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</si>
  <si>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</si>
  <si>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</si>
  <si>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</si>
  <si>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</si>
  <si>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</si>
  <si>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</si>
  <si>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</si>
  <si>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</si>
  <si>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</si>
  <si>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</si>
  <si>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</si>
  <si>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</si>
  <si>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</si>
  <si>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</si>
  <si>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</si>
  <si>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</si>
  <si>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</si>
  <si>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</si>
  <si>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</si>
  <si>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</si>
  <si>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</si>
  <si>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</si>
  <si>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</si>
  <si>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</si>
  <si>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</si>
  <si>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</si>
  <si>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</si>
  <si>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</si>
  <si>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</si>
  <si>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</si>
  <si>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</si>
  <si>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</si>
  <si>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</si>
  <si>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</si>
  <si>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</si>
  <si>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</si>
  <si>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</si>
  <si>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</si>
  <si>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</si>
  <si>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</si>
  <si>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</si>
  <si>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</si>
  <si>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</si>
  <si>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</si>
  <si>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</si>
  <si>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</si>
  <si>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</si>
  <si>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</si>
  <si>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</si>
  <si>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</si>
  <si>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</si>
  <si>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</si>
  <si>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</si>
  <si>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</si>
  <si>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</si>
  <si>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</si>
  <si>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</si>
  <si>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</si>
  <si>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</si>
  <si>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</si>
  <si>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</si>
  <si>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</si>
  <si>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</si>
  <si>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</si>
  <si>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</si>
  <si>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</si>
  <si>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</si>
  <si>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</si>
  <si>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</si>
  <si>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</si>
  <si>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</si>
  <si>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</si>
  <si>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</si>
  <si>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</si>
  <si>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</si>
  <si>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</si>
  <si>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</si>
  <si>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</si>
  <si>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</si>
  <si>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</si>
  <si>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</si>
  <si>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</si>
  <si>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</si>
  <si>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</si>
  <si>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</si>
  <si>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</si>
  <si>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</si>
  <si>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</si>
  <si>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</si>
  <si>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</si>
  <si>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</si>
  <si>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</si>
  <si>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</si>
  <si>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</si>
  <si>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</si>
  <si>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</si>
  <si>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</si>
  <si>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</si>
  <si>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</si>
  <si>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</si>
  <si>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</si>
  <si>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</si>
  <si>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</si>
  <si>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</si>
  <si>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</si>
  <si>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</si>
  <si>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</si>
  <si>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</si>
  <si>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</si>
  <si>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</si>
  <si>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</si>
  <si>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</si>
  <si>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</si>
  <si>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</si>
  <si>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</si>
  <si>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</si>
  <si>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</si>
  <si>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</si>
  <si>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</si>
  <si>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</si>
  <si>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</si>
  <si>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</si>
  <si>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</si>
  <si>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</si>
  <si>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</si>
  <si>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</si>
  <si>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</si>
  <si>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</si>
  <si>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</si>
  <si>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</si>
  <si>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</si>
  <si>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</si>
  <si>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</si>
  <si>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</si>
  <si>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</si>
  <si>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</si>
  <si>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</si>
  <si>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</si>
  <si>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</si>
  <si>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</si>
  <si>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</si>
  <si>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</si>
  <si>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</si>
  <si>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</si>
  <si>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</si>
  <si>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</si>
  <si>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</si>
  <si>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</si>
  <si>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</si>
  <si>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</si>
  <si>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</si>
  <si>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</si>
  <si>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</si>
  <si>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</si>
  <si>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</si>
  <si>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</si>
  <si>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</si>
  <si>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</si>
  <si>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</si>
  <si>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</si>
  <si>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</si>
  <si>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</si>
  <si>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</si>
  <si>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</si>
  <si>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</si>
  <si>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</si>
  <si>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</si>
  <si>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</si>
  <si>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</si>
  <si>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</si>
  <si>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</si>
  <si>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</si>
  <si>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</si>
  <si>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</si>
  <si>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</si>
  <si>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</si>
  <si>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</si>
  <si>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</si>
  <si>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</si>
  <si>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</si>
  <si>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</si>
  <si>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</si>
  <si>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</si>
  <si>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</si>
  <si>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</si>
  <si>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</si>
  <si>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</si>
  <si>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</si>
  <si>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</si>
  <si>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</si>
  <si>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</si>
  <si>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</si>
  <si>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</si>
  <si>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</si>
  <si>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</si>
  <si>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</si>
  <si>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</si>
  <si>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</si>
  <si>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</si>
  <si>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</si>
  <si>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</si>
  <si>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</si>
  <si>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</si>
  <si>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</si>
  <si>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</si>
  <si>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</si>
  <si>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</si>
  <si>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</si>
  <si>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</si>
  <si>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</si>
  <si>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</si>
  <si>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</si>
  <si>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</si>
  <si>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</si>
  <si>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</si>
  <si>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</si>
  <si>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</si>
  <si>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</si>
  <si>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</si>
  <si>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</si>
  <si>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</si>
  <si>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</si>
  <si>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</si>
  <si>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</si>
  <si>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</si>
  <si>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</si>
  <si>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</si>
  <si>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</si>
  <si>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</si>
  <si>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</si>
  <si>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</si>
  <si>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</si>
  <si>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</si>
  <si>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</si>
  <si>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</si>
  <si>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</si>
  <si>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</si>
  <si>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</si>
  <si>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</si>
  <si>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</si>
  <si>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</si>
  <si>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</si>
  <si>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</si>
  <si>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</si>
  <si>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</si>
  <si>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</si>
  <si>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</si>
  <si>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</si>
  <si>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</si>
  <si>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</si>
  <si>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</si>
  <si>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</si>
  <si>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</si>
  <si>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</si>
  <si>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</si>
  <si>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</si>
  <si>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</si>
  <si>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</si>
  <si>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</si>
  <si>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</si>
  <si>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</si>
  <si>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</si>
  <si>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</si>
  <si>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</si>
  <si>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</si>
  <si>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</si>
  <si>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</si>
  <si>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</si>
  <si>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</si>
  <si>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</si>
  <si>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</si>
  <si>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</si>
  <si>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</si>
  <si>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</si>
  <si>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</si>
  <si>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</si>
  <si>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</si>
  <si>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</si>
  <si>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</si>
  <si>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</si>
  <si>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</si>
  <si>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</si>
  <si>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</si>
  <si>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</si>
  <si>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</si>
  <si>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</si>
  <si>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</si>
  <si>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</si>
  <si>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</si>
  <si>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</si>
  <si>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</si>
  <si>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</si>
  <si>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</si>
  <si>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</si>
  <si>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</si>
  <si>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</si>
  <si>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</si>
  <si>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</si>
  <si>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</si>
  <si>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</si>
  <si>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</si>
  <si>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</si>
  <si>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</si>
  <si>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</si>
  <si>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</si>
  <si>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</si>
  <si>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</si>
  <si>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</si>
  <si>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</si>
  <si>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</si>
  <si>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</si>
  <si>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</si>
  <si>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</si>
  <si>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</si>
  <si>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</si>
  <si>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</si>
  <si>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</si>
  <si>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</si>
  <si>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</si>
  <si>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</si>
  <si>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</si>
  <si>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</si>
  <si>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</si>
  <si>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</si>
  <si>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</si>
  <si>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</si>
  <si>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</si>
  <si>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</si>
  <si>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</si>
  <si>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</si>
  <si>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</si>
  <si>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</si>
  <si>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</si>
  <si>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</si>
  <si>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</si>
  <si>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</si>
  <si>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</si>
  <si>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</si>
  <si>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</si>
  <si>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</si>
  <si>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</si>
  <si>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</si>
  <si>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</si>
  <si>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</si>
  <si>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</si>
  <si>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</si>
  <si>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</si>
  <si>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</si>
  <si>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</si>
  <si>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</si>
  <si>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</si>
  <si>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</si>
  <si>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</si>
  <si>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</si>
  <si>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</si>
  <si>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</si>
  <si>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</si>
  <si>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</si>
  <si>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</si>
  <si>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</si>
  <si>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</si>
  <si>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</si>
  <si>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</si>
  <si>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</si>
  <si>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</si>
  <si>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</si>
  <si>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</si>
  <si>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</si>
  <si>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</si>
  <si>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</si>
  <si>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</si>
  <si>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</si>
  <si>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</si>
  <si>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</si>
  <si>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</si>
  <si>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</si>
  <si>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</si>
  <si>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</si>
  <si>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</si>
  <si>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</si>
  <si>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</si>
  <si>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</si>
  <si>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</si>
  <si>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</si>
  <si>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</si>
  <si>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</si>
  <si>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</si>
  <si>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</si>
  <si>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</si>
  <si>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</si>
  <si>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</si>
  <si>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</si>
  <si>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</si>
  <si>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</si>
  <si>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</si>
  <si>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</si>
  <si>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</si>
  <si>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</si>
  <si>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</si>
  <si>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</si>
  <si>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</si>
  <si>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</si>
  <si>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</si>
  <si>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</si>
  <si>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</si>
  <si>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</si>
  <si>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</si>
  <si>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</si>
  <si>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</si>
  <si>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</si>
  <si>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</si>
  <si>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</si>
  <si>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</si>
  <si>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</si>
  <si>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</si>
  <si>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</si>
  <si>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</si>
  <si>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</si>
  <si>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</si>
  <si>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</si>
  <si>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</si>
  <si>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</si>
  <si>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</si>
  <si>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</si>
  <si>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</si>
  <si>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</si>
  <si>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</si>
  <si>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</si>
  <si>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</si>
  <si>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</si>
  <si>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</si>
  <si>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</si>
  <si>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</si>
  <si>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</si>
  <si>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</si>
  <si>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</si>
  <si>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</si>
  <si>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</si>
  <si>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</si>
  <si>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</si>
  <si>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</si>
  <si>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</si>
  <si>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</si>
  <si>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</si>
  <si>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</si>
  <si>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</si>
  <si>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</si>
  <si>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</si>
  <si>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</si>
  <si>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</si>
  <si>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</si>
  <si>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</si>
  <si>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</si>
  <si>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</si>
  <si>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</si>
  <si>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</si>
  <si>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</si>
  <si>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</si>
  <si>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</si>
  <si>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</si>
  <si>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</si>
  <si>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</si>
  <si>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</si>
  <si>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</si>
  <si>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</si>
  <si>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</si>
  <si>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</si>
  <si>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</si>
  <si>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</si>
  <si>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</si>
  <si>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</si>
  <si>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</si>
  <si>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</si>
  <si>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</si>
  <si>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</si>
  <si>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</si>
  <si>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</si>
  <si>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</si>
  <si>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</si>
  <si>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</si>
  <si>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</si>
  <si>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</si>
  <si>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</si>
  <si>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</si>
  <si>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</si>
  <si>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</si>
  <si>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</si>
  <si>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</si>
  <si>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</si>
  <si>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</si>
  <si>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</si>
  <si>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</si>
  <si>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</si>
  <si>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</si>
  <si>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</si>
  <si>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</si>
  <si>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</si>
  <si>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</si>
  <si>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</si>
  <si>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</si>
  <si>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</si>
  <si>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</si>
  <si>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</si>
  <si>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</si>
  <si>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</si>
  <si>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</si>
  <si>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</si>
  <si>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</si>
  <si>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</si>
  <si>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</si>
  <si>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</si>
  <si>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</si>
  <si>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</si>
  <si>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</si>
  <si>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</si>
  <si>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</si>
  <si>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</si>
  <si>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</si>
  <si>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</si>
  <si>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</si>
  <si>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</si>
  <si>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</si>
  <si>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</si>
  <si>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</si>
  <si>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</si>
  <si>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</si>
  <si>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</si>
  <si>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</si>
  <si>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</si>
  <si>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</si>
  <si>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</si>
  <si>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</si>
  <si>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</si>
  <si>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</si>
  <si>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</si>
  <si>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</si>
  <si>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</si>
  <si>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</si>
  <si>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</si>
  <si>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</si>
  <si>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</si>
  <si>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</si>
  <si>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</si>
  <si>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</si>
  <si>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</si>
  <si>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</si>
  <si>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</si>
  <si>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</si>
  <si>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</si>
  <si>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</si>
  <si>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</si>
  <si>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</si>
  <si>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</si>
  <si>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</si>
  <si>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</si>
  <si>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</si>
  <si>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</si>
  <si>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</si>
  <si>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</si>
  <si>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</si>
  <si>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</si>
  <si>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</si>
  <si>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</si>
  <si>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</si>
  <si>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</si>
  <si>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</si>
  <si>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</si>
  <si>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</si>
  <si>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</si>
  <si>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</si>
  <si>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</si>
  <si>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</si>
  <si>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</si>
  <si>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</si>
  <si>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</si>
  <si>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</si>
  <si>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</si>
  <si>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</si>
  <si>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</si>
  <si>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</si>
  <si>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</si>
  <si>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</si>
  <si>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</si>
  <si>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</si>
  <si>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</si>
  <si>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</si>
  <si>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</si>
  <si>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</si>
  <si>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</si>
  <si>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</si>
  <si>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</si>
  <si>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</si>
  <si>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</si>
  <si>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</si>
  <si>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</si>
  <si>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</si>
  <si>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</si>
  <si>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</si>
  <si>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</si>
  <si>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</si>
  <si>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</si>
  <si>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</si>
  <si>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</si>
  <si>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</si>
  <si>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</si>
  <si>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</si>
  <si>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</si>
  <si>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</si>
  <si>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</si>
  <si>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</si>
  <si>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</si>
  <si>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</si>
  <si>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</si>
  <si>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</si>
  <si>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</si>
  <si>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</si>
  <si>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</si>
  <si>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</si>
  <si>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</si>
  <si>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</si>
  <si>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</si>
  <si>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</si>
  <si>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</si>
  <si>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</si>
  <si>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</si>
  <si>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</si>
  <si>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</si>
  <si>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</si>
  <si>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</si>
  <si>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</si>
  <si>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</si>
  <si>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</si>
  <si>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</si>
  <si>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</si>
  <si>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</si>
  <si>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</si>
  <si>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</si>
  <si>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</si>
  <si>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</si>
  <si>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</si>
  <si>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</si>
  <si>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</si>
  <si>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</si>
  <si>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</si>
  <si>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</si>
  <si>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</si>
  <si>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</si>
  <si>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</si>
  <si>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</si>
  <si>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</si>
  <si>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</si>
  <si>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</si>
  <si>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</si>
  <si>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</si>
  <si>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</si>
  <si>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</si>
  <si>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</si>
  <si>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</si>
  <si>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</si>
  <si>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</si>
  <si>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</si>
  <si>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</si>
  <si>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</si>
  <si>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</si>
  <si>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</si>
  <si>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</si>
  <si>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</si>
  <si>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</si>
  <si>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</si>
  <si>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</si>
  <si>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</si>
  <si>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</si>
  <si>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</si>
  <si>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</si>
  <si>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</si>
  <si>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</si>
  <si>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</si>
  <si>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</si>
  <si>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</si>
  <si>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</si>
  <si>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</si>
  <si>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</si>
  <si>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</si>
  <si>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</si>
  <si>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</si>
  <si>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</si>
  <si>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</si>
  <si>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</si>
  <si>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</si>
  <si>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</si>
  <si>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</si>
  <si>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</si>
  <si>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</si>
  <si>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</si>
  <si>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</si>
  <si>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</si>
  <si>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</si>
  <si>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</si>
  <si>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</si>
  <si>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</si>
  <si>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</si>
  <si>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</si>
  <si>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</si>
  <si>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</si>
  <si>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</si>
  <si>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</si>
  <si>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</si>
  <si>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</si>
  <si>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</si>
  <si>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</si>
  <si>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</si>
  <si>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</si>
  <si>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</si>
  <si>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</si>
  <si>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</si>
  <si>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</si>
  <si>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</si>
  <si>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</si>
  <si>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</si>
  <si>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</si>
  <si>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</si>
  <si>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</si>
  <si>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</si>
  <si>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</si>
  <si>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</si>
  <si>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</si>
  <si>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</si>
  <si>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</si>
  <si>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</si>
  <si>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</si>
  <si>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</si>
  <si>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</si>
  <si>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</si>
  <si>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</si>
  <si>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</si>
  <si>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</si>
  <si>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</si>
  <si>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</si>
  <si>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</si>
  <si>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</si>
  <si>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</si>
  <si>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</si>
  <si>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</si>
  <si>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</si>
  <si>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</si>
  <si>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</si>
  <si>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</si>
  <si>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</si>
  <si>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</si>
  <si>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</si>
  <si>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</si>
  <si>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</si>
  <si>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</si>
  <si>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</si>
  <si>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</si>
  <si>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</si>
  <si>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</si>
  <si>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</si>
  <si>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</si>
  <si>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</si>
  <si>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</si>
  <si>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</si>
  <si>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</si>
  <si>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</si>
  <si>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</si>
  <si>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</si>
  <si>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</si>
  <si>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</si>
  <si>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</si>
  <si>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</si>
  <si>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</si>
  <si>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</si>
  <si>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</si>
  <si>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</si>
  <si>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</si>
  <si>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</si>
  <si>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</si>
  <si>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</si>
  <si>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</si>
  <si>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</si>
  <si>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</si>
  <si>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</si>
  <si>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</si>
  <si>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</si>
  <si>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</si>
  <si>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</si>
  <si>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</si>
  <si>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</si>
  <si>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</si>
  <si>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</si>
  <si>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</si>
  <si>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</si>
  <si>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</si>
  <si>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</si>
  <si>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</si>
  <si>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</si>
  <si>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</si>
  <si>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</si>
  <si>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</si>
  <si>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</si>
  <si>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</si>
  <si>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</si>
  <si>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</si>
  <si>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</si>
  <si>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</si>
  <si>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</si>
  <si>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</si>
  <si>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</si>
  <si>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</si>
  <si>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</si>
  <si>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</si>
  <si>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</si>
  <si>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</si>
  <si>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</si>
  <si>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</si>
  <si>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</si>
  <si>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</si>
  <si>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</si>
  <si>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</si>
  <si>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</si>
  <si>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</si>
  <si>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</si>
  <si>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</si>
  <si>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</si>
  <si>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</si>
  <si>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</si>
  <si>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</si>
  <si>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</si>
  <si>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</si>
  <si>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</si>
  <si>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</si>
  <si>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</si>
  <si>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</si>
  <si>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</si>
  <si>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</si>
  <si>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</si>
  <si>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</si>
  <si>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</si>
  <si>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</si>
  <si>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</si>
  <si>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</si>
  <si>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</si>
  <si>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</si>
  <si>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</si>
  <si>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</si>
  <si>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</si>
  <si>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</si>
  <si>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</si>
  <si>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</si>
  <si>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</si>
  <si>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</si>
  <si>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</si>
  <si>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</si>
  <si>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</si>
  <si>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</si>
  <si>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</si>
  <si>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</si>
  <si>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</si>
  <si>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</si>
  <si>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</si>
  <si>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</si>
  <si>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</si>
  <si>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</si>
  <si>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</si>
  <si>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</si>
  <si>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</si>
  <si>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</si>
  <si>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</si>
  <si>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</si>
  <si>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</si>
  <si>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</si>
  <si>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</si>
  <si>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</si>
  <si>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</si>
  <si>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</si>
  <si>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</si>
  <si>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</si>
  <si>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</si>
  <si>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</si>
  <si>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</si>
  <si>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</si>
  <si>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</si>
  <si>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</si>
  <si>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</si>
  <si>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</si>
  <si>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</si>
  <si>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</si>
  <si>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</si>
  <si>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</si>
  <si>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</si>
  <si>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</si>
  <si>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</si>
  <si>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</si>
  <si>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</si>
  <si>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</si>
  <si>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</si>
  <si>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</si>
  <si>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</si>
  <si>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</si>
  <si>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</si>
  <si>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</si>
  <si>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</si>
  <si>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</si>
  <si>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</si>
  <si>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</si>
  <si>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</si>
  <si>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</si>
  <si>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</si>
  <si>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</si>
  <si>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</si>
  <si>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</si>
  <si>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</si>
  <si>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</si>
  <si>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</si>
  <si>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</si>
  <si>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</si>
  <si>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</si>
  <si>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</si>
  <si>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</si>
  <si>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</si>
  <si>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</si>
  <si>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</si>
  <si>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</si>
  <si>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</si>
  <si>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</si>
  <si>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</si>
  <si>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</si>
  <si>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</si>
  <si>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</si>
  <si>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</si>
  <si>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</si>
  <si>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</si>
  <si>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</si>
  <si>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</si>
  <si>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</si>
  <si>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</si>
  <si>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</si>
  <si>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</si>
  <si>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</si>
  <si>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</si>
  <si>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</si>
  <si>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</si>
  <si>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</si>
  <si>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</si>
  <si>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</si>
  <si>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</si>
  <si>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</si>
  <si>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</si>
  <si>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</si>
  <si>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</si>
  <si>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</si>
  <si>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</si>
  <si>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</si>
  <si>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</si>
  <si>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</si>
  <si>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</si>
  <si>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</si>
  <si>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</si>
  <si>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</si>
  <si>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</si>
  <si>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</si>
  <si>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</si>
  <si>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</si>
  <si>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</si>
  <si>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</si>
  <si>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</si>
  <si>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</si>
  <si>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</si>
  <si>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</si>
  <si>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</si>
  <si>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</si>
  <si>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</si>
  <si>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</si>
  <si>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</si>
  <si>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</si>
  <si>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</si>
  <si>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</si>
  <si>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</si>
  <si>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</si>
  <si>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</si>
  <si>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</si>
  <si>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</si>
  <si>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</si>
  <si>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</si>
  <si>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</si>
  <si>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</si>
  <si>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</si>
  <si>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</si>
  <si>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</si>
  <si>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</si>
  <si>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</si>
  <si>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</si>
  <si>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</si>
  <si>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</si>
  <si>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</si>
  <si>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</si>
  <si>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</si>
  <si>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</si>
  <si>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</si>
  <si>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</si>
  <si>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</si>
  <si>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</si>
  <si>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</si>
  <si>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</si>
  <si>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</si>
  <si>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</si>
  <si>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</si>
  <si>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</si>
  <si>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</si>
  <si>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</si>
  <si>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</si>
  <si>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</si>
  <si>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</si>
  <si>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</si>
  <si>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</si>
  <si>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</si>
  <si>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</si>
  <si>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</si>
  <si>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</si>
  <si>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</si>
  <si>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</si>
  <si>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</si>
  <si>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</si>
  <si>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</si>
  <si>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</si>
  <si>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</si>
  <si>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</si>
  <si>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</si>
  <si>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</si>
  <si>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</si>
  <si>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</si>
  <si>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</si>
  <si>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</si>
  <si>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</si>
  <si>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</si>
  <si>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</si>
  <si>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</si>
  <si>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</si>
  <si>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</si>
  <si>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</si>
  <si>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</si>
  <si>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</si>
  <si>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</si>
  <si>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</si>
  <si>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</si>
  <si>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</si>
  <si>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</si>
  <si>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</si>
  <si>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</si>
  <si>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</si>
  <si>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</si>
  <si>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</si>
  <si>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</si>
  <si>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</si>
  <si>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</si>
  <si>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</si>
  <si>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</si>
  <si>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</si>
  <si>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</si>
  <si>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</si>
  <si>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</si>
  <si>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</si>
  <si>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</si>
  <si>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</si>
  <si>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</si>
  <si>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</si>
  <si>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</si>
  <si>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</si>
  <si>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</si>
  <si>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</si>
  <si>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</si>
  <si>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</si>
  <si>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</si>
  <si>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</si>
  <si>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</si>
  <si>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</si>
  <si>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</si>
  <si>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</si>
  <si>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</si>
  <si>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</si>
  <si>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</si>
  <si>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</si>
  <si>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</si>
  <si>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</si>
  <si>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</si>
  <si>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</si>
  <si>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</si>
  <si>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</si>
  <si>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</si>
  <si>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</si>
  <si>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</si>
  <si>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</si>
  <si>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</si>
  <si>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</si>
  <si>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</si>
  <si>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</si>
  <si>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</si>
  <si>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</si>
  <si>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</si>
  <si>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</si>
  <si>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</si>
  <si>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</si>
  <si>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</si>
  <si>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</si>
  <si>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</si>
  <si>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</si>
  <si>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</si>
  <si>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</si>
  <si>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</si>
  <si>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</si>
  <si>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</si>
  <si>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</si>
  <si>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</si>
  <si>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</si>
  <si>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</si>
  <si>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</si>
  <si>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</si>
  <si>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</si>
  <si>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</si>
  <si>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</si>
  <si>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</si>
  <si>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</si>
  <si>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</si>
  <si>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</si>
  <si>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</si>
  <si>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</si>
  <si>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</si>
  <si>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</si>
  <si>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</si>
  <si>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</si>
  <si>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</si>
  <si>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</si>
  <si>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</si>
  <si>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</si>
  <si>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</si>
  <si>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</si>
  <si>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</si>
  <si>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</si>
  <si>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</si>
  <si>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</si>
  <si>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</si>
  <si>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</si>
  <si>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</si>
  <si>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</si>
  <si>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</si>
  <si>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</si>
  <si>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</si>
  <si>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</si>
  <si>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</si>
  <si>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</si>
  <si>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</si>
  <si>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</si>
  <si>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</si>
  <si>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</si>
  <si>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</si>
  <si>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</si>
  <si>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</si>
  <si>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</si>
  <si>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</si>
  <si>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</si>
  <si>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</si>
  <si>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</si>
  <si>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</si>
  <si>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</si>
  <si>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</si>
  <si>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</si>
  <si>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</si>
  <si>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</si>
  <si>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</si>
  <si>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</si>
  <si>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</si>
  <si>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</si>
  <si>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</si>
  <si>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</si>
  <si>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</si>
  <si>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</si>
  <si>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</si>
  <si>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</si>
  <si>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</si>
  <si>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</si>
  <si>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</si>
  <si>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</si>
  <si>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</si>
  <si>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</si>
  <si>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</si>
  <si>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</si>
  <si>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</si>
  <si>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</si>
  <si>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</si>
  <si>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</si>
  <si>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</si>
  <si>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</si>
  <si>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</si>
  <si>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</si>
  <si>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</si>
  <si>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</si>
  <si>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</si>
  <si>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</si>
  <si>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</si>
  <si>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</si>
  <si>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</si>
  <si>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</si>
  <si>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</si>
  <si>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</si>
  <si>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</si>
  <si>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</si>
  <si>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</si>
  <si>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</si>
  <si>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</si>
  <si>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</si>
  <si>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</si>
  <si>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</si>
  <si>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</si>
  <si>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</si>
  <si>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</si>
  <si>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</si>
  <si>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</si>
  <si>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</si>
  <si>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</si>
  <si>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</si>
  <si>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</si>
  <si>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</si>
  <si>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</si>
  <si>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</si>
  <si>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</si>
  <si>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</si>
  <si>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</si>
  <si>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</si>
  <si>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</si>
  <si>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</si>
  <si>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</si>
  <si>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</si>
  <si>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</si>
  <si>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</si>
  <si>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</si>
  <si>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</si>
  <si>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</si>
  <si>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</si>
  <si>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</si>
  <si>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</si>
  <si>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</si>
  <si>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</si>
  <si>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</si>
  <si>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</si>
  <si>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</si>
  <si>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</si>
  <si>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</si>
  <si>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</si>
  <si>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</si>
  <si>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</si>
  <si>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</si>
  <si>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</si>
  <si>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</si>
  <si>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</si>
  <si>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</si>
  <si>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</si>
  <si>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</si>
  <si>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</si>
  <si>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</si>
  <si>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</si>
  <si>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</si>
  <si>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</si>
  <si>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</si>
  <si>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</si>
  <si>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</si>
  <si>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</si>
  <si>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</si>
  <si>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</si>
  <si>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</si>
  <si>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</si>
  <si>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</si>
  <si>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</si>
  <si>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</si>
  <si>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</si>
  <si>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</si>
  <si>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</si>
  <si>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</si>
  <si>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</si>
  <si>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</si>
  <si>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</si>
  <si>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</si>
  <si>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</si>
  <si>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</si>
  <si>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</si>
  <si>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</si>
  <si>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</si>
  <si>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</si>
  <si>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</si>
  <si>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</si>
  <si>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</si>
  <si>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</si>
  <si>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</si>
  <si>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</si>
  <si>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</si>
  <si>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</si>
  <si>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</si>
  <si>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</si>
  <si>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</si>
  <si>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</si>
  <si>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</si>
  <si>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</si>
  <si>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</si>
  <si>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</si>
  <si>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</si>
  <si>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</si>
  <si>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</si>
  <si>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</si>
  <si>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</si>
  <si>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</si>
  <si>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</si>
  <si>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</si>
  <si>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</si>
  <si>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</si>
  <si>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</si>
  <si>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</si>
  <si>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</si>
  <si>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</si>
  <si>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</si>
  <si>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</si>
  <si>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</si>
  <si>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</si>
  <si>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</si>
  <si>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</si>
  <si>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</si>
  <si>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</si>
  <si>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</si>
  <si>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</si>
  <si>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</si>
  <si>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</si>
  <si>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</si>
  <si>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</si>
  <si>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</si>
  <si>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</si>
  <si>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</si>
  <si>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</si>
  <si>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</si>
  <si>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</si>
  <si>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</si>
  <si>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</si>
  <si>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</si>
  <si>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</si>
  <si>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</si>
  <si>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</si>
  <si>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</si>
  <si>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</si>
  <si>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</si>
  <si>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</si>
  <si>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</si>
  <si>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</si>
  <si>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</si>
  <si>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</si>
  <si>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</si>
  <si>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</si>
  <si>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</si>
  <si>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</si>
  <si>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</si>
  <si>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</si>
  <si>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</si>
  <si>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</si>
  <si>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</si>
  <si>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</si>
  <si>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</si>
  <si>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</si>
  <si>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</si>
  <si>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</si>
  <si>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</si>
  <si>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</si>
  <si>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</si>
  <si>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</si>
  <si>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</si>
  <si>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</si>
  <si>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</si>
  <si>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</si>
  <si>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</si>
  <si>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</si>
  <si>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</si>
  <si>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</si>
  <si>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</si>
  <si>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</si>
  <si>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</si>
  <si>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</si>
  <si>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</si>
  <si>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</si>
  <si>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</si>
  <si>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</si>
  <si>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</si>
  <si>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</si>
  <si>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</si>
  <si>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</si>
  <si>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</si>
  <si>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</si>
  <si>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</si>
  <si>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</si>
  <si>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</si>
  <si>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</si>
  <si>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</si>
  <si>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</si>
  <si>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</si>
  <si>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</si>
  <si>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</si>
  <si>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</si>
  <si>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</si>
  <si>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</si>
  <si>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</si>
  <si>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</si>
  <si>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</si>
  <si>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</si>
  <si>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</si>
  <si>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</si>
  <si>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</si>
  <si>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</si>
  <si>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</si>
  <si>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</si>
  <si>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</si>
  <si>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</si>
  <si>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</si>
  <si>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</si>
  <si>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</si>
  <si>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</si>
  <si>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</si>
  <si>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</si>
  <si>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</si>
  <si>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</si>
  <si>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</si>
  <si>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</si>
  <si>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</si>
  <si>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</si>
  <si>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</si>
  <si>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</si>
  <si>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</si>
  <si>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</si>
  <si>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</si>
  <si>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</si>
  <si>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</si>
  <si>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</si>
  <si>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</si>
  <si>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</si>
  <si>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</si>
  <si>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</si>
  <si>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</si>
  <si>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</si>
  <si>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</si>
  <si>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</si>
  <si>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</si>
  <si>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</si>
  <si>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</si>
  <si>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</si>
  <si>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</si>
  <si>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</si>
  <si>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</si>
  <si>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</si>
  <si>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</si>
  <si>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</si>
  <si>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</si>
  <si>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</si>
  <si>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</si>
  <si>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</si>
  <si>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</si>
  <si>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</si>
  <si>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</si>
  <si>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</si>
  <si>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</si>
  <si>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</si>
  <si>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</si>
  <si>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</si>
  <si>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</si>
  <si>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</si>
  <si>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</si>
  <si>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</si>
  <si>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</si>
  <si>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</si>
  <si>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</si>
  <si>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</si>
  <si>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</si>
  <si>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</si>
  <si>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</si>
  <si>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</si>
  <si>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</si>
  <si>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</si>
  <si>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</si>
  <si>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</si>
  <si>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</si>
  <si>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</si>
  <si>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</si>
  <si>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</si>
  <si>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</si>
  <si>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</si>
  <si>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</si>
  <si>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</si>
  <si>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</si>
  <si>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</si>
  <si>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</si>
  <si>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</si>
  <si>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</si>
  <si>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</si>
  <si>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</si>
  <si>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</si>
  <si>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</si>
  <si>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</si>
  <si>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</si>
  <si>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</si>
  <si>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</si>
  <si>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</si>
  <si>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</si>
  <si>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</si>
  <si>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</si>
  <si>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</si>
  <si>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</si>
  <si>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</si>
  <si>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</si>
  <si>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</si>
  <si>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</si>
  <si>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</si>
  <si>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</si>
  <si>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</si>
  <si>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</si>
  <si>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</si>
  <si>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</si>
  <si>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</si>
  <si>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</si>
  <si>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</si>
  <si>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</si>
  <si>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</si>
  <si>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</si>
  <si>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</si>
  <si>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</si>
  <si>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</si>
  <si>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</si>
  <si>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</si>
  <si>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</si>
  <si>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</si>
  <si>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</si>
  <si>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</si>
  <si>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</si>
  <si>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</si>
  <si>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</si>
  <si>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</si>
  <si>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</si>
  <si>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</si>
  <si>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</si>
  <si>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</si>
  <si>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</si>
  <si>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</si>
  <si>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</si>
  <si>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</si>
  <si>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</si>
  <si>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</si>
  <si>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</si>
  <si>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</si>
  <si>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</si>
  <si>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</si>
  <si>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</si>
  <si>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</si>
  <si>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</si>
  <si>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</si>
  <si>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</si>
  <si>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</si>
  <si>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</si>
  <si>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</si>
  <si>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</si>
  <si>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</si>
  <si>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</si>
  <si>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</si>
  <si>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</si>
  <si>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</si>
  <si>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</si>
  <si>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</si>
  <si>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</si>
  <si>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</si>
  <si>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</si>
  <si>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</si>
  <si>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</si>
  <si>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</si>
  <si>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</si>
  <si>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</si>
  <si>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</si>
  <si>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</si>
  <si>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</si>
  <si>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</si>
  <si>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</si>
  <si>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</si>
  <si>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</si>
  <si>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</si>
  <si>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</si>
  <si>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</si>
  <si>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</si>
  <si>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</si>
  <si>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</si>
  <si>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</si>
  <si>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</si>
  <si>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</si>
  <si>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</si>
  <si>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</si>
  <si>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</si>
  <si>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</si>
  <si>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</si>
  <si>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</si>
  <si>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</si>
  <si>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</si>
  <si>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</si>
  <si>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</si>
  <si>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</si>
  <si>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</si>
  <si>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</si>
  <si>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</si>
  <si>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</si>
  <si>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</si>
  <si>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</si>
  <si>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</si>
  <si>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</si>
  <si>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</si>
  <si>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</si>
  <si>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</si>
  <si>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</si>
  <si>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</si>
  <si>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</si>
  <si>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</si>
  <si>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</si>
  <si>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</si>
  <si>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</si>
  <si>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</si>
  <si>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</si>
  <si>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</si>
  <si>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</si>
  <si>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</si>
  <si>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</si>
  <si>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</si>
  <si>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</si>
  <si>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</si>
  <si>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</si>
  <si>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</si>
  <si>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</si>
  <si>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</si>
  <si>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</si>
  <si>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</si>
  <si>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</si>
  <si>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</si>
  <si>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</si>
  <si>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</si>
  <si>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</si>
  <si>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</si>
  <si>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</si>
  <si>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</si>
  <si>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</si>
  <si>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</si>
  <si>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</si>
  <si>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</si>
  <si>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</si>
  <si>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</si>
  <si>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</si>
  <si>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</si>
  <si>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</si>
  <si>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</si>
  <si>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</si>
  <si>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</si>
  <si>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</si>
  <si>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</si>
  <si>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</si>
  <si>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</si>
  <si>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</si>
  <si>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</si>
  <si>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</si>
  <si>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</si>
  <si>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</si>
  <si>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</si>
  <si>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</si>
  <si>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</si>
  <si>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</si>
  <si>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</si>
  <si>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</si>
  <si>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</si>
  <si>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</si>
  <si>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</si>
  <si>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</si>
  <si>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</si>
  <si>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</si>
  <si>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</si>
  <si>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</si>
  <si>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</si>
  <si>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</si>
  <si>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</si>
  <si>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</si>
  <si>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</si>
  <si>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</si>
  <si>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</si>
  <si>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</si>
  <si>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</si>
  <si>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</si>
  <si>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</si>
  <si>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</si>
  <si>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</si>
  <si>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</si>
  <si>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</si>
  <si>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</si>
  <si>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</si>
  <si>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</si>
  <si>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</si>
  <si>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</si>
  <si>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</si>
  <si>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</si>
  <si>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</si>
  <si>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</si>
  <si>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</si>
  <si>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</si>
  <si>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</si>
  <si>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</si>
  <si>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</si>
  <si>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</si>
  <si>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</si>
  <si>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</si>
  <si>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</si>
  <si>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</si>
  <si>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</si>
  <si>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</si>
  <si>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</si>
  <si>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</si>
  <si>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</si>
  <si>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</si>
  <si>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</si>
  <si>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</si>
  <si>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</si>
  <si>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</si>
  <si>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</si>
  <si>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</si>
  <si>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</si>
  <si>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</si>
  <si>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</si>
  <si>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</si>
  <si>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</si>
  <si>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</si>
  <si>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</si>
  <si>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</si>
  <si>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</si>
  <si>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</si>
  <si>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</si>
  <si>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</si>
  <si>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</si>
  <si>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</si>
  <si>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</si>
  <si>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</si>
  <si>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</si>
  <si>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</si>
  <si>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</si>
  <si>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</si>
  <si>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</si>
  <si>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</si>
  <si>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</si>
  <si>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</si>
  <si>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</si>
  <si>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</si>
  <si>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</si>
  <si>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</si>
  <si>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</si>
  <si>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</si>
  <si>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</si>
  <si>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</si>
  <si>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</si>
  <si>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</si>
  <si>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</si>
  <si>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</si>
  <si>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</si>
  <si>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</si>
  <si>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</si>
  <si>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</si>
  <si>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</si>
  <si>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</si>
  <si>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</si>
  <si>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</si>
  <si>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</si>
  <si>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</si>
  <si>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</si>
  <si>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</si>
  <si>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</si>
  <si>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</si>
  <si>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</si>
  <si>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</si>
  <si>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</si>
  <si>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</si>
  <si>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</si>
  <si>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</si>
  <si>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</si>
  <si>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</si>
  <si>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</si>
  <si>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</si>
  <si>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</si>
  <si>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</si>
  <si>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</si>
  <si>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</si>
  <si>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</si>
  <si>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</si>
  <si>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</si>
  <si>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</si>
  <si>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</si>
  <si>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</si>
  <si>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</si>
  <si>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</si>
  <si>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</si>
  <si>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</si>
  <si>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</si>
  <si>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</si>
  <si>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</si>
  <si>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</si>
  <si>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</si>
  <si>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</si>
  <si>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</si>
  <si>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</si>
  <si>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</si>
  <si>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</si>
  <si>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</si>
  <si>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</si>
  <si>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</si>
  <si>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</si>
  <si>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</si>
  <si>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</si>
  <si>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</si>
  <si>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</si>
  <si>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</si>
  <si>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</si>
  <si>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</si>
  <si>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</si>
  <si>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</si>
  <si>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</si>
  <si>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</si>
  <si>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</si>
  <si>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</si>
  <si>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</si>
  <si>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</si>
  <si>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</si>
  <si>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</si>
  <si>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</si>
  <si>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</si>
  <si>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</si>
  <si>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</si>
  <si>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</si>
  <si>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</si>
  <si>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</si>
  <si>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</si>
  <si>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</si>
  <si>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</si>
  <si>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</si>
  <si>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</si>
  <si>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</si>
  <si>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</si>
  <si>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</si>
  <si>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</si>
  <si>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</si>
  <si>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</si>
  <si>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</si>
  <si>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</si>
  <si>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</si>
  <si>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</si>
  <si>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</si>
  <si>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</si>
  <si>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</si>
  <si>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</si>
  <si>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</si>
  <si>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</si>
  <si>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</si>
  <si>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</si>
  <si>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</si>
  <si>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</si>
  <si>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</si>
  <si>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</si>
  <si>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</si>
  <si>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</si>
  <si>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</si>
  <si>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</si>
  <si>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</si>
  <si>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</si>
  <si>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</si>
  <si>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</si>
  <si>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</si>
  <si>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</si>
  <si>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</si>
  <si>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</si>
  <si>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</si>
  <si>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</si>
  <si>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</si>
  <si>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</si>
  <si>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</si>
  <si>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</si>
  <si>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</si>
  <si>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</si>
  <si>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</si>
  <si>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</si>
  <si>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</si>
  <si>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</si>
  <si>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</si>
  <si>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</si>
  <si>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</si>
  <si>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</si>
  <si>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</si>
  <si>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</si>
  <si>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</si>
  <si>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</si>
  <si>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</si>
  <si>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</si>
  <si>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</si>
  <si>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</si>
  <si>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</si>
  <si>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</si>
  <si>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</si>
  <si>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</si>
  <si>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</si>
  <si>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</si>
  <si>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</si>
  <si>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</si>
  <si>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</si>
  <si>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</si>
  <si>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</si>
  <si>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</si>
  <si>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</si>
  <si>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</si>
  <si>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</si>
  <si>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</si>
  <si>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</si>
  <si>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</si>
  <si>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</si>
  <si>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</si>
  <si>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</si>
  <si>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</si>
  <si>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</si>
  <si>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</si>
  <si>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</si>
  <si>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</si>
  <si>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</si>
  <si>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</si>
  <si>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</si>
  <si>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</si>
  <si>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</si>
  <si>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</si>
  <si>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</si>
  <si>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</si>
  <si>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</si>
  <si>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</si>
  <si>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</si>
  <si>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</si>
  <si>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</si>
  <si>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</si>
  <si>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</si>
  <si>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</si>
  <si>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</si>
  <si>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</si>
  <si>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</si>
  <si>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</si>
  <si>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</si>
  <si>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</si>
  <si>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</si>
  <si>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</si>
  <si>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</si>
  <si>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</si>
  <si>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</si>
  <si>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</si>
  <si>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</si>
  <si>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</si>
  <si>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</si>
  <si>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</si>
  <si>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</si>
  <si>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</si>
  <si>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</si>
  <si>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</si>
  <si>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</si>
  <si>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</si>
  <si>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</si>
  <si>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</si>
  <si>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</si>
  <si>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</si>
  <si>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</si>
  <si>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</si>
  <si>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</si>
  <si>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</si>
  <si>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</si>
  <si>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</si>
  <si>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</si>
  <si>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</si>
  <si>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</si>
  <si>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</si>
  <si>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</si>
  <si>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</si>
  <si>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</si>
  <si>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</si>
  <si>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</si>
  <si>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</si>
  <si>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</si>
  <si>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</si>
  <si>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</si>
  <si>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</si>
  <si>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</si>
  <si>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</si>
  <si>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</si>
  <si>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</si>
  <si>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</si>
  <si>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</si>
  <si>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</si>
  <si>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</si>
  <si>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</si>
  <si>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</si>
  <si>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</si>
  <si>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</si>
  <si>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</si>
  <si>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</si>
  <si>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</si>
  <si>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</si>
  <si>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</si>
  <si>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</si>
  <si>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</si>
  <si>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</si>
  <si>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</si>
  <si>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</si>
  <si>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</si>
  <si>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</si>
  <si>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</si>
  <si>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</si>
  <si>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</si>
  <si>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</si>
  <si>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</si>
  <si>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</si>
  <si>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</si>
  <si>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</si>
  <si>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</si>
  <si>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</si>
  <si>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</si>
  <si>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</si>
  <si>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</si>
  <si>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</si>
  <si>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</si>
  <si>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</si>
  <si>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</si>
  <si>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</si>
  <si>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</si>
  <si>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</si>
  <si>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</si>
  <si>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</si>
  <si>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</si>
  <si>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</si>
  <si>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</si>
  <si>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</si>
  <si>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</si>
  <si>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</si>
  <si>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</si>
  <si>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</si>
  <si>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</si>
  <si>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</si>
  <si>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</si>
  <si>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</si>
  <si>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</si>
  <si>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</si>
  <si>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</si>
  <si>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</si>
  <si>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</si>
  <si>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</si>
  <si>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</si>
  <si>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</si>
  <si>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</si>
  <si>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</si>
  <si>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</si>
  <si>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</si>
  <si>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</si>
  <si>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</si>
  <si>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</si>
  <si>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</si>
  <si>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</si>
  <si>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</si>
  <si>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</si>
  <si>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</si>
  <si>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</si>
  <si>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</si>
  <si>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</si>
  <si>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</si>
  <si>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</si>
  <si>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</si>
  <si>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</si>
  <si>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</si>
  <si>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</si>
  <si>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</si>
  <si>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</si>
  <si>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</si>
  <si>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</si>
  <si>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</si>
  <si>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</si>
  <si>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</si>
  <si>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</si>
  <si>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</si>
  <si>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</si>
  <si>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</si>
  <si>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</si>
  <si>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</si>
  <si>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</si>
  <si>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</si>
  <si>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</si>
  <si>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</si>
  <si>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</si>
  <si>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</si>
  <si>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</si>
  <si>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</si>
  <si>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</si>
  <si>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</si>
  <si>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</si>
  <si>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</si>
  <si>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</si>
  <si>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</si>
  <si>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</si>
  <si>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</si>
  <si>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</si>
  <si>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</si>
  <si>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</si>
  <si>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</si>
  <si>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</si>
  <si>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</si>
  <si>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</si>
  <si>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</si>
  <si>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</si>
  <si>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</si>
  <si>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</si>
  <si>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</si>
  <si>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</si>
  <si>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</si>
  <si>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</si>
  <si>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</si>
  <si>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</si>
  <si>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</si>
  <si>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</si>
  <si>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</si>
  <si>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</si>
  <si>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</si>
  <si>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</si>
  <si>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</si>
  <si>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</si>
  <si>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</si>
  <si>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</si>
  <si>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</si>
  <si>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</si>
  <si>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</si>
  <si>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</si>
  <si>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</si>
  <si>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</si>
  <si>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</si>
  <si>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</si>
  <si>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</si>
  <si>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</si>
  <si>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</si>
  <si>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</si>
  <si>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</si>
  <si>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</si>
  <si>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</si>
  <si>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</si>
  <si>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</si>
  <si>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</si>
  <si>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</si>
  <si>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</si>
  <si>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</si>
  <si>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</si>
  <si>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</si>
  <si>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</si>
  <si>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</si>
  <si>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</si>
  <si>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</si>
  <si>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</si>
  <si>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</si>
  <si>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</si>
  <si>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</si>
  <si>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</si>
  <si>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</si>
  <si>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</si>
  <si>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</si>
  <si>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</si>
  <si>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</si>
  <si>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</si>
  <si>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</si>
  <si>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</si>
  <si>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</si>
  <si>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</si>
  <si>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</si>
  <si>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</si>
  <si>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</si>
  <si>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</si>
  <si>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</si>
  <si>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</si>
  <si>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</si>
  <si>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</si>
  <si>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</si>
  <si>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</si>
  <si>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</si>
  <si>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</si>
  <si>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</si>
  <si>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</si>
  <si>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</si>
  <si>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</si>
  <si>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</si>
  <si>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</si>
  <si>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</si>
  <si>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</si>
  <si>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</si>
  <si>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</si>
  <si>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</si>
  <si>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</si>
  <si>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</si>
  <si>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</si>
  <si>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</si>
  <si>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</si>
  <si>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</si>
  <si>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</si>
  <si>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</si>
  <si>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</si>
  <si>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</si>
  <si>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</si>
  <si>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</si>
  <si>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</si>
  <si>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</si>
  <si>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</si>
  <si>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</si>
  <si>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</si>
  <si>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</si>
  <si>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</si>
  <si>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</si>
  <si>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</si>
  <si>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</si>
  <si>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</si>
  <si>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</si>
  <si>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</si>
  <si>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</si>
  <si>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</si>
  <si>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</si>
  <si>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</si>
  <si>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</si>
  <si>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</si>
  <si>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</si>
  <si>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</si>
  <si>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</si>
  <si>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</si>
  <si>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</si>
  <si>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</si>
  <si>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</si>
  <si>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</si>
  <si>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</si>
  <si>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</si>
  <si>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</si>
  <si>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</si>
  <si>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</si>
  <si>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</si>
  <si>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</si>
  <si>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</si>
  <si>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</si>
  <si>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</si>
  <si>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</si>
  <si>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</si>
  <si>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</si>
  <si>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</si>
  <si>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</si>
  <si>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</si>
  <si>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</si>
  <si>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</si>
  <si>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</si>
  <si>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</si>
  <si>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</si>
  <si>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</si>
  <si>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</si>
  <si>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</si>
  <si>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</si>
  <si>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</si>
  <si>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</si>
  <si>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</si>
  <si>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</si>
  <si>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</si>
  <si>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</si>
  <si>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</si>
  <si>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</si>
  <si>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</si>
  <si>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</si>
  <si>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</si>
  <si>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</si>
  <si>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</si>
  <si>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</si>
  <si>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</si>
  <si>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</si>
  <si>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</si>
  <si>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</si>
  <si>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</si>
  <si>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</si>
  <si>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</si>
  <si>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</si>
  <si>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</si>
  <si>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</si>
  <si>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</si>
  <si>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</si>
  <si>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</si>
  <si>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</si>
  <si>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</si>
  <si>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</si>
  <si>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</si>
  <si>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</si>
  <si>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</si>
  <si>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</si>
  <si>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</si>
  <si>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</si>
  <si>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</si>
  <si>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</si>
  <si>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</si>
  <si>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</si>
  <si>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</si>
  <si>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</si>
  <si>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</si>
  <si>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</si>
  <si>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</si>
  <si>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</si>
  <si>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</si>
  <si>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</si>
  <si>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</si>
  <si>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</si>
  <si>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</si>
  <si>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</si>
  <si>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</si>
  <si>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</si>
  <si>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</si>
  <si>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</si>
  <si>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</si>
  <si>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</si>
  <si>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</si>
  <si>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</si>
  <si>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</si>
  <si>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</si>
  <si>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</si>
  <si>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</si>
  <si>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</si>
  <si>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</si>
  <si>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</si>
  <si>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</si>
  <si>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</si>
  <si>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</si>
  <si>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</si>
  <si>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</si>
  <si>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</si>
  <si>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</si>
  <si>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</si>
  <si>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</si>
  <si>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</si>
  <si>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</si>
  <si>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</si>
  <si>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</si>
  <si>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</si>
  <si>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</si>
  <si>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</si>
  <si>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</si>
  <si>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</si>
  <si>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</si>
  <si>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</si>
  <si>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</si>
  <si>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</si>
  <si>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</si>
  <si>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</si>
  <si>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</si>
  <si>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</si>
  <si>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</si>
  <si>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</si>
  <si>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</si>
  <si>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</si>
  <si>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</si>
  <si>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</si>
  <si>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</si>
  <si>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</si>
  <si>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</si>
  <si>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</si>
  <si>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</si>
  <si>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</si>
  <si>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</si>
  <si>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</si>
  <si>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</si>
  <si>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</si>
  <si>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</si>
  <si>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</si>
  <si>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</si>
  <si>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</si>
  <si>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</si>
  <si>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</si>
  <si>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</si>
  <si>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</si>
  <si>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</si>
  <si>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</si>
  <si>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</si>
  <si>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</si>
  <si>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</si>
  <si>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</si>
  <si>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</si>
  <si>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</si>
  <si>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</si>
  <si>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</si>
  <si>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</si>
  <si>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</si>
  <si>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</si>
  <si>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</si>
  <si>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</si>
  <si>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</si>
  <si>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</si>
  <si>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</si>
  <si>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</si>
  <si>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</si>
  <si>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</si>
  <si>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</si>
  <si>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</si>
  <si>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</si>
  <si>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</si>
  <si>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</si>
  <si>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</si>
  <si>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</si>
  <si>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</si>
  <si>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</si>
  <si>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</si>
  <si>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</si>
  <si>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</si>
  <si>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</si>
  <si>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</si>
  <si>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</si>
  <si>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</si>
  <si>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</si>
  <si>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</si>
  <si>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</si>
  <si>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</si>
  <si>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</si>
  <si>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</si>
  <si>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</si>
  <si>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</si>
  <si>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</si>
  <si>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</si>
  <si>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</si>
  <si>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</si>
  <si>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</si>
  <si>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</si>
  <si>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</si>
  <si>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</si>
  <si>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</si>
  <si>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</si>
  <si>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</si>
  <si>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</si>
  <si>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</si>
  <si>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</si>
  <si>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</si>
  <si>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</si>
  <si>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</si>
  <si>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</si>
  <si>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</si>
  <si>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</si>
  <si>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</si>
  <si>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</si>
  <si>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</si>
  <si>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</si>
  <si>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</si>
  <si>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</si>
  <si>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</si>
  <si>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</si>
  <si>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</si>
  <si>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</si>
  <si>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</si>
  <si>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</si>
  <si>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PCM-20251026-00001704</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</si>
  <si>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</si>
  <si>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</si>
  <si>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</si>
  <si>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</si>
  <si>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</si>
  <si>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</si>
  <si>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</si>
  <si>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</si>
  <si>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</si>
  <si>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</si>
  <si>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PCM-20251026-00001086</t>
  </si>
  <si>
    <t>TE Team facing access as Site located haram tunnel and Need crane for TS (TRX FAULTY )</t>
  </si>
  <si>
    <t>PCM-20251026-00001323</t>
  </si>
  <si>
    <t>EM Team at site TS</t>
  </si>
  <si>
    <t>PCM-20251026-00000210</t>
  </si>
  <si>
    <t>5g cell down due to rectifier module faulty, rectifier module under repair arrangement</t>
  </si>
  <si>
    <t>PCM-20251026-00001624</t>
  </si>
  <si>
    <t xml:space="preserve">Major </t>
  </si>
  <si>
    <t>EM team on the way ETA 70 mins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</si>
</sst>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0" tint="-0.89999084444715716"/>
      <name val="Calibri"/>
      <family val="2"/>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2" borderId="1" xfId="0" applyFont="1" applyFill="1" applyBorder="1" applyAlignment="1">
      <alignment horizontal="center" vertical="center" wrapText="1"/>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7" totalsRowShown="0" headerRowDxfId="174" dataDxfId="173" headerRowBorderDxfId="171" tableBorderDxfId="172" totalsRowBorderDxfId="170">
  <autoFilter ref="A1:L57"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6" totalsRowShown="0" headerRowDxfId="157" dataDxfId="156" headerRowBorderDxfId="154" tableBorderDxfId="155" totalsRowBorderDxfId="153">
  <autoFilter ref="A1:CJ21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12" totalsRowShown="0" headerRowDxfId="48" dataDxfId="47" headerRowBorderDxfId="45" tableBorderDxfId="46" totalsRowBorderDxfId="44">
  <autoFilter ref="A1:L21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7" totalsRowShown="0" headerRowDxfId="31" dataDxfId="30" headerRowBorderDxfId="28" tableBorderDxfId="29">
  <autoFilter ref="A1:L457"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28" totalsRowShown="0" headerRowDxfId="15" dataDxfId="14" headerRowBorderDxfId="12" tableBorderDxfId="13">
  <autoFilter ref="A1:L12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7"/>
  <sheetViews>
    <sheetView workbookViewId="0">
      <selection activeCell="C14" sqref="C1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293.72187430555641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13.226885879630572</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45956.670300231483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45956.670300231483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45956.670300231483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45956.670300231483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45956.670300231483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45956.670300231483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45956.670300231483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45956.670300231483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45956.670300231483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45956.670300231483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45956.670300231483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45956.670300231483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45956.670300231483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45956.670300231483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45956.670300231483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45956.670300231483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45956.670300231483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45956.670300231483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45956.670300231483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45956.670300231483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45956.670300231483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45956.670300231483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45956.670300231483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45956.670300231483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45956.670300231483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45956.670300231483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45956.670300231483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45956.670300231483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45956.670300231483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45956.670300231483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45956.670300231483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45956.670300231483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45956.670300231483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45956.670300231483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45956.670300231483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45956.670300231483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45956.670300231483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45956.670300231483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45956.670300231483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45956.670300231483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45956.670300231483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45956.670300231483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45956.670300231483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45956.670300231483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45956.670300231483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45956.670300231483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45956.670300231483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45956.670300231483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45956.670300231483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45956.670300231483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45956.670300231483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45956.670300231483</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45956.670300231483</v>
      </c>
      <c r="H56" s="136"/>
      <c r="I56" s="134" t="str">
        <f>IFERROR(VLOOKUP(D56,DB!A:F,6,0),"")</f>
        <v/>
      </c>
      <c r="J56" s="134" t="str">
        <f>IFERROR(VLOOKUP(D56,DB!A:G,7,0),"")</f>
        <v/>
      </c>
      <c r="K56" s="138"/>
      <c r="L56" s="139" t="str">
        <f>IFERROR(VLOOKUP(D56,DB!A:I,9,0),"")</f>
        <v/>
      </c>
    </row>
    <row r="57" spans="1:12" ht="15" customHeight="1">
      <c r="A57" s="145"/>
      <c r="B57" s="146" t="str">
        <f>IFERROR(VLOOKUP(D57,DB!A:K,11,0),"")</f>
        <v/>
      </c>
      <c r="C57" s="146"/>
      <c r="D57" s="146"/>
      <c r="E57" s="147"/>
      <c r="F57" s="148"/>
      <c r="G57" s="149">
        <f ca="1">IFERROR(NOW()-F57,"")</f>
        <v>45956.670300231483</v>
      </c>
      <c r="H57" s="148"/>
      <c r="I57" s="146" t="str">
        <f>IFERROR(VLOOKUP(D57,DB!A:F,6,0),"")</f>
        <v/>
      </c>
      <c r="J57" s="146" t="str">
        <f>IFERROR(VLOOKUP(D57,DB!A:G,7,0),"")</f>
        <v/>
      </c>
      <c r="K57" s="150"/>
      <c r="L57" s="151" t="str">
        <f>IFERROR(VLOOKUP(D57,DB!A:I,9,0),"")</f>
        <v/>
      </c>
    </row>
  </sheetData>
  <customSheetViews>
    <customSheetView guid="{F6042A99-DD27-4453-835D-0834D95730CC}" filter="1" showAutoFilter="1">
      <pageMargins left="0" right="0" top="0" bottom="0" header="0" footer="0"/>
      <autoFilter ref="B1:M1" xr:uid="{0098B536-A109-46AF-85FF-705A6BBC2A1F}"/>
    </customSheetView>
  </customSheetViews>
  <dataValidations count="2">
    <dataValidation allowBlank="1" showInputMessage="1" showErrorMessage="1" sqref="E1" xr:uid="{5DBA255D-CDD9-49FB-AD3C-AF70AB4EE696}"/>
    <dataValidation type="list" allowBlank="1" showInputMessage="1" showErrorMessage="1" sqref="E2:E57"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6"/>
  <sheetViews>
    <sheetView workbookViewId="0">
      <selection activeCell="K4" sqref="K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15.59765625" style="7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131.67046226852108</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39084</v>
      </c>
      <c r="B4" s="18" t="str">
        <f>IFERROR(VLOOKUP(D4,DB!A:K,11,0),"")</f>
        <v>R2</v>
      </c>
      <c r="C4" s="18">
        <v>2</v>
      </c>
      <c r="D4" s="18" t="s">
        <v>26605</v>
      </c>
      <c r="E4" s="87" t="s">
        <v>38998</v>
      </c>
      <c r="F4" s="115">
        <v>45956.660509259258</v>
      </c>
      <c r="G4" s="116">
        <f ca="1">IFERROR(NOW()-F4,"-")</f>
        <v>9.7909722244367003E-3</v>
      </c>
      <c r="H4" s="115">
        <v>45956.65425925926</v>
      </c>
      <c r="I4" s="18" t="str">
        <f>IFERROR(VLOOKUP(D4,DB!A:F,6,0),"")</f>
        <v>SCECO</v>
      </c>
      <c r="J4" s="18" t="str">
        <f>IFERROR(VLOOKUP(D4,DB!A:G,7,0),"")</f>
        <v>Vandalized</v>
      </c>
      <c r="K4" s="19"/>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63"/>
      <c r="E5" s="114"/>
      <c r="F5" s="115"/>
      <c r="G5" s="116">
        <f ca="1">IFERROR(NOW()-F5,"-")</f>
        <v>45956.670300231483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45956.670300231483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45956.670300231483</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45956.670300231483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45956.670300231483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45956.670300231483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45956.670300231483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45956.670300231483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45956.670300231483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45956.670300231483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45956.670300231483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45956.670300231483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45956.670300231483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45956.670300231483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45956.670300231483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45956.670300231483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45956.670300231483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45956.670300231483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45956.670300231483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45956.670300231483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45956.670300231483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45956.670300231483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45956.670300231483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45956.670300231483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45956.670300231483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45956.670300231483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45956.670300231483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45956.670300231483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45956.670300231483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45956.670300231483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45956.670300231483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45956.670300231483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45956.670300231483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45956.670300231483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45956.670300231483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45956.670300231483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45956.670300231483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45956.670300231483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45956.670300231483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45956.670300231483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45956.670300231483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45956.670300231483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45956.670300231483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45956.670300231483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45956.670300231483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45956.670300231483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45956.670300231483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45956.670300231483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45956.670300231483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45956.670300231483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45956.670300231483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45956.670300231483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45956.670300231483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45956.670300231483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45956.670300231483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45956.670300231483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45956.670300231483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45956.670300231483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45956.670300231483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45956.670300231483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45956.670300231483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45956.670300231483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45956.670300231483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45956.670300231483</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45956.670300231483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45956.670300231483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45956.670300231483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61"/>
      <c r="B72" s="162" t="str">
        <f>IFERROR(VLOOKUP(D72,DB!A:K,11,0),"")</f>
        <v/>
      </c>
      <c r="C72" s="162"/>
      <c r="D72" s="162"/>
      <c r="E72" s="163"/>
      <c r="F72" s="164"/>
      <c r="G72" s="165">
        <f ca="1">IFERROR(NOW()-F72,"-")</f>
        <v>45956.670300231483</v>
      </c>
      <c r="H72" s="164"/>
      <c r="I72" s="162" t="str">
        <f>IFERROR(VLOOKUP(D72,DB!A:F,6,0),"")</f>
        <v/>
      </c>
      <c r="J72" s="162" t="str">
        <f>IFERROR(VLOOKUP(D72,DB!A:G,7,0),"")</f>
        <v/>
      </c>
      <c r="K72" s="166"/>
      <c r="L72" s="162" t="str">
        <f>IFERROR(VLOOKUP(D72,DB!A:I,9,0),"")</f>
        <v/>
      </c>
      <c r="M72" s="162"/>
      <c r="N72" s="162"/>
      <c r="O72" s="162"/>
      <c r="P72" s="162"/>
      <c r="Q72" s="162"/>
      <c r="R72" s="162"/>
      <c r="S72" s="162"/>
      <c r="T72" s="162"/>
      <c r="U72" s="162"/>
      <c r="V72" s="162"/>
      <c r="W72" s="162"/>
      <c r="X72" s="162"/>
      <c r="Y72" s="162"/>
      <c r="Z72" s="162"/>
      <c r="AA72" s="162"/>
      <c r="AB72" s="162"/>
      <c r="AC72" s="162"/>
      <c r="AD72" s="162"/>
      <c r="AE72" s="162"/>
      <c r="AF72" s="162"/>
      <c r="AG72" s="162"/>
      <c r="AH72" s="162"/>
      <c r="AI72" s="162"/>
      <c r="AJ72" s="162"/>
      <c r="AK72" s="162"/>
      <c r="AL72" s="162"/>
      <c r="AM72" s="162"/>
      <c r="AN72" s="162"/>
      <c r="AO72" s="162"/>
      <c r="AP72" s="162"/>
      <c r="AQ72" s="162"/>
      <c r="AR72" s="162"/>
      <c r="AS72" s="162"/>
      <c r="AT72" s="162"/>
      <c r="AU72" s="162"/>
      <c r="AV72" s="162"/>
      <c r="AW72" s="162"/>
      <c r="AX72" s="162"/>
      <c r="AY72" s="162"/>
      <c r="AZ72" s="162"/>
      <c r="BA72" s="162"/>
      <c r="BB72" s="162"/>
      <c r="BC72" s="162"/>
      <c r="BD72" s="162"/>
      <c r="BE72" s="162"/>
      <c r="BF72" s="162"/>
      <c r="BG72" s="162"/>
      <c r="BH72" s="162"/>
      <c r="BI72" s="162"/>
      <c r="BJ72" s="162"/>
      <c r="BK72" s="162"/>
      <c r="BL72" s="162"/>
      <c r="BM72" s="162"/>
      <c r="BN72" s="162"/>
      <c r="BO72" s="162"/>
      <c r="BP72" s="162"/>
      <c r="BQ72" s="162"/>
      <c r="BR72" s="162"/>
      <c r="BS72" s="162"/>
      <c r="BT72" s="162"/>
      <c r="BU72" s="162"/>
      <c r="BV72" s="162"/>
      <c r="BW72" s="162"/>
      <c r="BX72" s="162"/>
      <c r="BY72" s="162"/>
      <c r="BZ72" s="162"/>
      <c r="CA72" s="162"/>
      <c r="CB72" s="162"/>
      <c r="CC72" s="162"/>
      <c r="CD72" s="162"/>
      <c r="CE72" s="162"/>
      <c r="CF72" s="162"/>
      <c r="CG72" s="162"/>
      <c r="CH72" s="162"/>
      <c r="CI72" s="162"/>
      <c r="CJ72" s="167"/>
    </row>
    <row r="73" spans="1:88" ht="31.5" customHeight="1">
      <c r="A73" s="113"/>
      <c r="B73" s="18" t="str">
        <f>IFERROR(VLOOKUP(D73,DB!A:K,11,0),"")</f>
        <v/>
      </c>
      <c r="C73" s="18"/>
      <c r="D73" s="18"/>
      <c r="E73" s="114"/>
      <c r="F73" s="115"/>
      <c r="G73" s="116">
        <f ca="1">IFERROR(NOW()-F73,"-")</f>
        <v>45956.670300231483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45956.670300231483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45956.670300231483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45956.670300231483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45956.670300231483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45956.670300231483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45956.670300231483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45956.670300231483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45956.670300231483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45956.670300231483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45956.670300231483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45956.670300231483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45956.670300231483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45956.670300231483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45956.670300231483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45956.670300231483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45956.670300231483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45956.670300231483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45956.670300231483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45956.670300231483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45956.670300231483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45956.670300231483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45956.670300231483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45956.670300231483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45956.670300231483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45956.670300231483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45956.670300231483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45956.670300231483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45956.670300231483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45956.670300231483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45956.670300231483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45956.670300231483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45956.670300231483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45956.670300231483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45956.670300231483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45956.670300231483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45956.670300231483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45956.670300231483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45956.670300231483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45956.670300231483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45956.670300231483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45956.670300231483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45956.670300231483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45956.670300231483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45956.670300231483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45956.670300231483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45956.670300231483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45956.670300231483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45956.670300231483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45956.670300231483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45956.670300231483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45956.670300231483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45956.670300231483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45956.670300231483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45956.670300231483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45956.670300231483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45956.670300231483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45956.670300231483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45956.670300231483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45956.670300231483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45956.670300231483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45956.670300231483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45956.670300231483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45956.670300231483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45956.670300231483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45956.670300231483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45956.670300231483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45956.670300231483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45956.670300231483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45956.670300231483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45956.670300231483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45956.670300231483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45956.670300231483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45956.670300231483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45956.670300231483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45956.670300231483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45956.670300231483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45956.670300231483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45956.670300231483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45956.670300231483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45956.670300231483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45956.670300231483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45956.670300231483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45956.670300231483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45956.670300231483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45956.670300231483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45956.670300231483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45956.670300231483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45956.670300231483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45956.670300231483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45956.670300231483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45956.670300231483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45956.670300231483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45956.670300231483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45956.670300231483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45956.670300231483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45956.670300231483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45956.670300231483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45956.670300231483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45956.670300231483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45956.670300231483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45956.670300231483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45956.670300231483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45956.670300231483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45956.670300231483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45956.670300231483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45956.670300231483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45956.670300231483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45956.670300231483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45956.670300231483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45956.670300231483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45956.670300231483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45956.670300231483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45956.670300231483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45956.670300231483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45956.670300231483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45956.670300231483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45956.670300231483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45956.670300231483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45956.670300231483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45956.670300231483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45956.670300231483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45956.670300231483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45956.670300231483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45956.670300231483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45956.670300231483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45956.670300231483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45956.670300231483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45956.670300231483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45956.670300231483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45956.670300231483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45956.670300231483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45956.670300231483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45956.670300231483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45956.670300231483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45956.670300231483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45956.670300231483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45956.670300231483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45956.670300231483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13"/>
      <c r="B212" s="18" t="str">
        <f>IFERROR(VLOOKUP(D212,DB!A:K,11,0),"")</f>
        <v/>
      </c>
      <c r="C212" s="18"/>
      <c r="D212" s="18"/>
      <c r="E212" s="114"/>
      <c r="F212" s="115"/>
      <c r="G212" s="116">
        <f ca="1">IFERROR(NOW()-F212,"-")</f>
        <v>45956.670300231483</v>
      </c>
      <c r="H212" s="115"/>
      <c r="I212" s="18" t="str">
        <f>IFERROR(VLOOKUP(D212,DB!A:F,6,0),"")</f>
        <v/>
      </c>
      <c r="J212" s="18" t="str">
        <f>IFERROR(VLOOKUP(D212,DB!A:G,7,0),"")</f>
        <v/>
      </c>
      <c r="K212" s="19"/>
      <c r="L212" s="18" t="str">
        <f>IFERROR(VLOOKUP(D212,DB!A:I,9,0),"")</f>
        <v/>
      </c>
      <c r="M212" s="18"/>
      <c r="N212" s="18"/>
      <c r="O212" s="18"/>
      <c r="P212" s="18"/>
      <c r="Q212" s="18"/>
      <c r="R212" s="18"/>
      <c r="S212" s="18"/>
      <c r="T212" s="18"/>
      <c r="U212" s="18"/>
      <c r="V212" s="18"/>
      <c r="W212" s="18"/>
      <c r="X212" s="18"/>
      <c r="Y212" s="18"/>
      <c r="Z212" s="18"/>
      <c r="AA212" s="18"/>
      <c r="AB212" s="18"/>
      <c r="AC212" s="18"/>
      <c r="AD212" s="18"/>
      <c r="AE212" s="18"/>
      <c r="AF212" s="18"/>
      <c r="AG212" s="18"/>
      <c r="AH212" s="18"/>
      <c r="AI212" s="18"/>
      <c r="AJ212" s="18"/>
      <c r="AK212" s="18"/>
      <c r="AL212" s="18"/>
      <c r="AM212" s="18"/>
      <c r="AN212" s="18"/>
      <c r="AO212" s="18"/>
      <c r="AP212" s="18"/>
      <c r="AQ212" s="18"/>
      <c r="AR212" s="18"/>
      <c r="AS212" s="18"/>
      <c r="AT212" s="18"/>
      <c r="AU212" s="18"/>
      <c r="AV212" s="18"/>
      <c r="AW212" s="18"/>
      <c r="AX212" s="18"/>
      <c r="AY212" s="18"/>
      <c r="AZ212" s="18"/>
      <c r="BA212" s="18"/>
      <c r="BB212" s="18"/>
      <c r="BC212" s="18"/>
      <c r="BD212" s="18"/>
      <c r="BE212" s="18"/>
      <c r="BF212" s="18"/>
      <c r="BG212" s="18"/>
      <c r="BH212" s="18"/>
      <c r="BI212" s="18"/>
      <c r="BJ212" s="18"/>
      <c r="BK212" s="18"/>
      <c r="BL212" s="18"/>
      <c r="BM212" s="18"/>
      <c r="BN212" s="18"/>
      <c r="BO212" s="18"/>
      <c r="BP212" s="18"/>
      <c r="BQ212" s="18"/>
      <c r="BR212" s="18"/>
      <c r="BS212" s="18"/>
      <c r="BT212" s="18"/>
      <c r="BU212" s="18"/>
      <c r="BV212" s="18"/>
      <c r="BW212" s="18"/>
      <c r="BX212" s="18"/>
      <c r="BY212" s="18"/>
      <c r="BZ212" s="18"/>
      <c r="CA212" s="18"/>
      <c r="CB212" s="18"/>
      <c r="CC212" s="18"/>
      <c r="CD212" s="18"/>
      <c r="CE212" s="18"/>
      <c r="CF212" s="18"/>
      <c r="CG212" s="18"/>
      <c r="CH212" s="18"/>
      <c r="CI212" s="18"/>
      <c r="CJ212" s="111"/>
    </row>
    <row r="213" spans="1:88" ht="31.5" customHeight="1">
      <c r="A213" s="113"/>
      <c r="B213" s="18" t="str">
        <f>IFERROR(VLOOKUP(D213,DB!A:K,11,0),"")</f>
        <v/>
      </c>
      <c r="C213" s="18"/>
      <c r="D213" s="18"/>
      <c r="E213" s="114"/>
      <c r="F213" s="115"/>
      <c r="G213" s="116">
        <f ca="1">IFERROR(NOW()-F213,"-")</f>
        <v>45956.670300231483</v>
      </c>
      <c r="H213" s="115"/>
      <c r="I213" s="18" t="str">
        <f>IFERROR(VLOOKUP(D213,DB!A:F,6,0),"")</f>
        <v/>
      </c>
      <c r="J213" s="18" t="str">
        <f>IFERROR(VLOOKUP(D213,DB!A:G,7,0),"")</f>
        <v/>
      </c>
      <c r="K213" s="19"/>
      <c r="L213" s="18" t="str">
        <f>IFERROR(VLOOKUP(D213,DB!A:I,9,0),"")</f>
        <v/>
      </c>
      <c r="M213" s="18"/>
      <c r="N213" s="18"/>
      <c r="O213" s="18"/>
      <c r="P213" s="18"/>
      <c r="Q213" s="18"/>
      <c r="R213" s="18"/>
      <c r="S213" s="18"/>
      <c r="T213" s="18"/>
      <c r="U213" s="18"/>
      <c r="V213" s="18"/>
      <c r="W213" s="18"/>
      <c r="X213" s="18"/>
      <c r="Y213" s="18"/>
      <c r="Z213" s="18"/>
      <c r="AA213" s="18"/>
      <c r="AB213" s="18"/>
      <c r="AC213" s="18"/>
      <c r="AD213" s="18"/>
      <c r="AE213" s="18"/>
      <c r="AF213" s="18"/>
      <c r="AG213" s="18"/>
      <c r="AH213" s="18"/>
      <c r="AI213" s="18"/>
      <c r="AJ213" s="18"/>
      <c r="AK213" s="18"/>
      <c r="AL213" s="18"/>
      <c r="AM213" s="18"/>
      <c r="AN213" s="18"/>
      <c r="AO213" s="18"/>
      <c r="AP213" s="18"/>
      <c r="AQ213" s="18"/>
      <c r="AR213" s="18"/>
      <c r="AS213" s="18"/>
      <c r="AT213" s="18"/>
      <c r="AU213" s="18"/>
      <c r="AV213" s="18"/>
      <c r="AW213" s="18"/>
      <c r="AX213" s="18"/>
      <c r="AY213" s="18"/>
      <c r="AZ213" s="18"/>
      <c r="BA213" s="18"/>
      <c r="BB213" s="18"/>
      <c r="BC213" s="18"/>
      <c r="BD213" s="18"/>
      <c r="BE213" s="18"/>
      <c r="BF213" s="18"/>
      <c r="BG213" s="18"/>
      <c r="BH213" s="18"/>
      <c r="BI213" s="18"/>
      <c r="BJ213" s="18"/>
      <c r="BK213" s="18"/>
      <c r="BL213" s="18"/>
      <c r="BM213" s="18"/>
      <c r="BN213" s="18"/>
      <c r="BO213" s="18"/>
      <c r="BP213" s="18"/>
      <c r="BQ213" s="18"/>
      <c r="BR213" s="18"/>
      <c r="BS213" s="18"/>
      <c r="BT213" s="18"/>
      <c r="BU213" s="18"/>
      <c r="BV213" s="18"/>
      <c r="BW213" s="18"/>
      <c r="BX213" s="18"/>
      <c r="BY213" s="18"/>
      <c r="BZ213" s="18"/>
      <c r="CA213" s="18"/>
      <c r="CB213" s="18"/>
      <c r="CC213" s="18"/>
      <c r="CD213" s="18"/>
      <c r="CE213" s="18"/>
      <c r="CF213" s="18"/>
      <c r="CG213" s="18"/>
      <c r="CH213" s="18"/>
      <c r="CI213" s="18"/>
      <c r="CJ213" s="111"/>
    </row>
    <row r="214" spans="1:88" ht="31.5" customHeight="1">
      <c r="A214" s="113"/>
      <c r="B214" s="18" t="str">
        <f>IFERROR(VLOOKUP(D214,DB!A:K,11,0),"")</f>
        <v/>
      </c>
      <c r="C214" s="18"/>
      <c r="D214" s="18"/>
      <c r="E214" s="114"/>
      <c r="F214" s="115"/>
      <c r="G214" s="116">
        <f ca="1">IFERROR(NOW()-F214,"-")</f>
        <v>45956.670300231483</v>
      </c>
      <c r="H214" s="115"/>
      <c r="I214" s="18" t="str">
        <f>IFERROR(VLOOKUP(D214,DB!A:F,6,0),"")</f>
        <v/>
      </c>
      <c r="J214" s="18" t="str">
        <f>IFERROR(VLOOKUP(D214,DB!A:G,7,0),"")</f>
        <v/>
      </c>
      <c r="K214" s="19"/>
      <c r="L214" s="18" t="str">
        <f>IFERROR(VLOOKUP(D214,DB!A:I,9,0),"")</f>
        <v/>
      </c>
      <c r="M214" s="18"/>
      <c r="N214" s="18"/>
      <c r="O214" s="18"/>
      <c r="P214" s="18"/>
      <c r="Q214" s="18"/>
      <c r="R214" s="18"/>
      <c r="S214" s="18"/>
      <c r="T214" s="18"/>
      <c r="U214" s="18"/>
      <c r="V214" s="18"/>
      <c r="W214" s="18"/>
      <c r="X214" s="18"/>
      <c r="Y214" s="18"/>
      <c r="Z214" s="18"/>
      <c r="AA214" s="18"/>
      <c r="AB214" s="18"/>
      <c r="AC214" s="18"/>
      <c r="AD214" s="18"/>
      <c r="AE214" s="18"/>
      <c r="AF214" s="18"/>
      <c r="AG214" s="18"/>
      <c r="AH214" s="18"/>
      <c r="AI214" s="18"/>
      <c r="AJ214" s="18"/>
      <c r="AK214" s="18"/>
      <c r="AL214" s="18"/>
      <c r="AM214" s="18"/>
      <c r="AN214" s="18"/>
      <c r="AO214" s="18"/>
      <c r="AP214" s="18"/>
      <c r="AQ214" s="18"/>
      <c r="AR214" s="18"/>
      <c r="AS214" s="18"/>
      <c r="AT214" s="18"/>
      <c r="AU214" s="18"/>
      <c r="AV214" s="18"/>
      <c r="AW214" s="18"/>
      <c r="AX214" s="18"/>
      <c r="AY214" s="18"/>
      <c r="AZ214" s="18"/>
      <c r="BA214" s="18"/>
      <c r="BB214" s="18"/>
      <c r="BC214" s="18"/>
      <c r="BD214" s="18"/>
      <c r="BE214" s="18"/>
      <c r="BF214" s="18"/>
      <c r="BG214" s="18"/>
      <c r="BH214" s="18"/>
      <c r="BI214" s="18"/>
      <c r="BJ214" s="18"/>
      <c r="BK214" s="18"/>
      <c r="BL214" s="18"/>
      <c r="BM214" s="18"/>
      <c r="BN214" s="18"/>
      <c r="BO214" s="18"/>
      <c r="BP214" s="18"/>
      <c r="BQ214" s="18"/>
      <c r="BR214" s="18"/>
      <c r="BS214" s="18"/>
      <c r="BT214" s="18"/>
      <c r="BU214" s="18"/>
      <c r="BV214" s="18"/>
      <c r="BW214" s="18"/>
      <c r="BX214" s="18"/>
      <c r="BY214" s="18"/>
      <c r="BZ214" s="18"/>
      <c r="CA214" s="18"/>
      <c r="CB214" s="18"/>
      <c r="CC214" s="18"/>
      <c r="CD214" s="18"/>
      <c r="CE214" s="18"/>
      <c r="CF214" s="18"/>
      <c r="CG214" s="18"/>
      <c r="CH214" s="18"/>
      <c r="CI214" s="18"/>
      <c r="CJ214" s="111"/>
    </row>
    <row r="215" spans="1:88" ht="31.5" customHeight="1">
      <c r="A215" s="113"/>
      <c r="B215" s="18" t="str">
        <f>IFERROR(VLOOKUP(D215,DB!A:K,11,0),"")</f>
        <v/>
      </c>
      <c r="C215" s="18"/>
      <c r="D215" s="18"/>
      <c r="E215" s="114"/>
      <c r="F215" s="115"/>
      <c r="G215" s="116">
        <f ca="1">IFERROR(NOW()-F215,"-")</f>
        <v>45956.670300231483</v>
      </c>
      <c r="H215" s="115"/>
      <c r="I215" s="18" t="str">
        <f>IFERROR(VLOOKUP(D215,DB!A:F,6,0),"")</f>
        <v/>
      </c>
      <c r="J215" s="18" t="str">
        <f>IFERROR(VLOOKUP(D215,DB!A:G,7,0),"")</f>
        <v/>
      </c>
      <c r="K215" s="19"/>
      <c r="L215" s="18" t="str">
        <f>IFERROR(VLOOKUP(D215,DB!A:I,9,0),"")</f>
        <v/>
      </c>
      <c r="M215" s="18"/>
      <c r="N215" s="18"/>
      <c r="O215" s="18"/>
      <c r="P215" s="18"/>
      <c r="Q215" s="18"/>
      <c r="R215" s="18"/>
      <c r="S215" s="18"/>
      <c r="T215" s="18"/>
      <c r="U215" s="18"/>
      <c r="V215" s="18"/>
      <c r="W215" s="18"/>
      <c r="X215" s="18"/>
      <c r="Y215" s="18"/>
      <c r="Z215" s="18"/>
      <c r="AA215" s="18"/>
      <c r="AB215" s="18"/>
      <c r="AC215" s="18"/>
      <c r="AD215" s="18"/>
      <c r="AE215" s="18"/>
      <c r="AF215" s="18"/>
      <c r="AG215" s="18"/>
      <c r="AH215" s="18"/>
      <c r="AI215" s="18"/>
      <c r="AJ215" s="18"/>
      <c r="AK215" s="18"/>
      <c r="AL215" s="18"/>
      <c r="AM215" s="18"/>
      <c r="AN215" s="18"/>
      <c r="AO215" s="18"/>
      <c r="AP215" s="18"/>
      <c r="AQ215" s="18"/>
      <c r="AR215" s="18"/>
      <c r="AS215" s="18"/>
      <c r="AT215" s="18"/>
      <c r="AU215" s="18"/>
      <c r="AV215" s="18"/>
      <c r="AW215" s="18"/>
      <c r="AX215" s="18"/>
      <c r="AY215" s="18"/>
      <c r="AZ215" s="18"/>
      <c r="BA215" s="18"/>
      <c r="BB215" s="18"/>
      <c r="BC215" s="18"/>
      <c r="BD215" s="18"/>
      <c r="BE215" s="18"/>
      <c r="BF215" s="18"/>
      <c r="BG215" s="18"/>
      <c r="BH215" s="18"/>
      <c r="BI215" s="18"/>
      <c r="BJ215" s="18"/>
      <c r="BK215" s="18"/>
      <c r="BL215" s="18"/>
      <c r="BM215" s="18"/>
      <c r="BN215" s="18"/>
      <c r="BO215" s="18"/>
      <c r="BP215" s="18"/>
      <c r="BQ215" s="18"/>
      <c r="BR215" s="18"/>
      <c r="BS215" s="18"/>
      <c r="BT215" s="18"/>
      <c r="BU215" s="18"/>
      <c r="BV215" s="18"/>
      <c r="BW215" s="18"/>
      <c r="BX215" s="18"/>
      <c r="BY215" s="18"/>
      <c r="BZ215" s="18"/>
      <c r="CA215" s="18"/>
      <c r="CB215" s="18"/>
      <c r="CC215" s="18"/>
      <c r="CD215" s="18"/>
      <c r="CE215" s="18"/>
      <c r="CF215" s="18"/>
      <c r="CG215" s="18"/>
      <c r="CH215" s="18"/>
      <c r="CI215" s="18"/>
      <c r="CJ215" s="111"/>
    </row>
    <row r="216" spans="1:88" ht="31.5" customHeight="1">
      <c r="A216" s="161"/>
      <c r="B216" s="162" t="str">
        <f>IFERROR(VLOOKUP(D216,DB!A:K,11,0),"")</f>
        <v/>
      </c>
      <c r="C216" s="162"/>
      <c r="D216" s="162"/>
      <c r="E216" s="163"/>
      <c r="F216" s="164"/>
      <c r="G216" s="165">
        <f ca="1">IFERROR(NOW()-F216,"-")</f>
        <v>45956.670300231483</v>
      </c>
      <c r="H216" s="164"/>
      <c r="I216" s="162" t="str">
        <f>IFERROR(VLOOKUP(D216,DB!A:F,6,0),"")</f>
        <v/>
      </c>
      <c r="J216" s="162" t="str">
        <f>IFERROR(VLOOKUP(D216,DB!A:G,7,0),"")</f>
        <v/>
      </c>
      <c r="K216" s="166"/>
      <c r="L216" s="162" t="str">
        <f>IFERROR(VLOOKUP(D216,DB!A:I,9,0),"")</f>
        <v/>
      </c>
      <c r="M216" s="162"/>
      <c r="N216" s="162"/>
      <c r="O216" s="162"/>
      <c r="P216" s="162"/>
      <c r="Q216" s="162"/>
      <c r="R216" s="162"/>
      <c r="S216" s="162"/>
      <c r="T216" s="162"/>
      <c r="U216" s="162"/>
      <c r="V216" s="162"/>
      <c r="W216" s="162"/>
      <c r="X216" s="162"/>
      <c r="Y216" s="162"/>
      <c r="Z216" s="162"/>
      <c r="AA216" s="162"/>
      <c r="AB216" s="162"/>
      <c r="AC216" s="162"/>
      <c r="AD216" s="162"/>
      <c r="AE216" s="162"/>
      <c r="AF216" s="162"/>
      <c r="AG216" s="162"/>
      <c r="AH216" s="162"/>
      <c r="AI216" s="162"/>
      <c r="AJ216" s="162"/>
      <c r="AK216" s="162"/>
      <c r="AL216" s="162"/>
      <c r="AM216" s="162"/>
      <c r="AN216" s="162"/>
      <c r="AO216" s="162"/>
      <c r="AP216" s="162"/>
      <c r="AQ216" s="162"/>
      <c r="AR216" s="162"/>
      <c r="AS216" s="162"/>
      <c r="AT216" s="162"/>
      <c r="AU216" s="162"/>
      <c r="AV216" s="162"/>
      <c r="AW216" s="162"/>
      <c r="AX216" s="162"/>
      <c r="AY216" s="162"/>
      <c r="AZ216" s="162"/>
      <c r="BA216" s="162"/>
      <c r="BB216" s="162"/>
      <c r="BC216" s="162"/>
      <c r="BD216" s="162"/>
      <c r="BE216" s="162"/>
      <c r="BF216" s="162"/>
      <c r="BG216" s="162"/>
      <c r="BH216" s="162"/>
      <c r="BI216" s="162"/>
      <c r="BJ216" s="162"/>
      <c r="BK216" s="162"/>
      <c r="BL216" s="162"/>
      <c r="BM216" s="162"/>
      <c r="BN216" s="162"/>
      <c r="BO216" s="162"/>
      <c r="BP216" s="162"/>
      <c r="BQ216" s="162"/>
      <c r="BR216" s="162"/>
      <c r="BS216" s="162"/>
      <c r="BT216" s="162"/>
      <c r="BU216" s="162"/>
      <c r="BV216" s="162"/>
      <c r="BW216" s="162"/>
      <c r="BX216" s="162"/>
      <c r="BY216" s="162"/>
      <c r="BZ216" s="162"/>
      <c r="CA216" s="162"/>
      <c r="CB216" s="162"/>
      <c r="CC216" s="162"/>
      <c r="CD216" s="162"/>
      <c r="CE216" s="162"/>
      <c r="CF216" s="162"/>
      <c r="CG216" s="162"/>
      <c r="CH216" s="162"/>
      <c r="CI216" s="162"/>
      <c r="CJ216" s="167"/>
    </row>
  </sheetData>
  <dataValidations count="2">
    <dataValidation allowBlank="1" showInputMessage="1" showErrorMessage="1" sqref="E1" xr:uid="{4D935161-CDD3-4592-B877-3FB59C99E142}"/>
    <dataValidation type="list" allowBlank="1" showInputMessage="1" showErrorMessage="1" sqref="E3:E21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45956.670300231483</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45956.670300231483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45956.670300231483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45956.670300231483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45956.670300231483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45956.670300231483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45956.670300231483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45956.670300231483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45956.670300231483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45956.670300231483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45956.670300231483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45956.670300231483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45956.670300231483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45956.670300231483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45956.670300231483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45956.670300231483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45956.670300231483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45956.670300231483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45956.670300231483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45956.670300231483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45956.670300231483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45956.670300231483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45956.670300231483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45956.670300231483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45956.670300231483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45956.670300231483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45956.670300231483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45956.670300231483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45956.670300231483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45956.670300231483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45956.670300231483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45956.670300231483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45956.670300231483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45956.670300231483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45956.670300231483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45956.670300231483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45956.670300231483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45956.670300231483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45956.670300231483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45956.670300231483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45956.670300231483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45956.670300231483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45956.670300231483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45956.670300231483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45956.670300231483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45956.670300231483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45956.670300231483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45956.670300231483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45956.670300231483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45956.670300231483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45956.670300231483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45956.670300231483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45956.670300231483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45956.670300231483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45956.670300231483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45956.670300231483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45956.670300231483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45956.670300231483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45956.670300231483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45956.670300231483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45956.670300231483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45956.670300231483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45956.670300231483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45956.670300231483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45956.670300231483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45956.670300231483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45956.670300231483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45956.670300231483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45956.670300231483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45956.670300231483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45956.670300231483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45956.670300231483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45956.670300231483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45956.670300231483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45956.670300231483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45956.670300231483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45956.670300231483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45956.670300231483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45956.670300231483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45956.670300231483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45956.670300231483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45956.670300231483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45956.670300231483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45956.670300231483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45956.670300231483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45956.670300231483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45956.670300231483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45956.670300231483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45956.670300231483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45956.670300231483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45956.670300231483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45956.670300231483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45956.670300231483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45956.670300231483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45956.670300231483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45956.670300231483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45956.670300231483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45956.670300231483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45956.670300231483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45956.670300231483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45956.670300231483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45956.670300231483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45956.670300231483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45956.670300231483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45956.670300231483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45956.670300231483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45956.670300231483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45956.670300231483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45956.670300231483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45956.670300231483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45956.670300231483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45956.670300231483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45956.670300231483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45956.670300231483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45956.670300231483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45956.670300231483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45956.670300231483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45956.670300231483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45956.670300231483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45956.670300231483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45956.670300231483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45956.670300231483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45956.670300231483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45956.670300231483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45956.670300231483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45956.670300231483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45956.670300231483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45956.670300231483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45956.670300231483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45956.670300231483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45956.670300231483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45956.670300231483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45956.670300231483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45956.670300231483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45956.670300231483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45956.670300231483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45956.670300231483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45956.670300231483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45956.670300231483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45956.670300231483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45956.670300231483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45956.670300231483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45956.670300231483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45956.670300231483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45956.670300231483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45956.670300231483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45956.670300231483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45956.670300231483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45956.670300231483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45956.670300231483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45956.670300231483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45956.670300231483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45956.670300231483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45956.670300231483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45956.670300231483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45956.670300231483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45956.670300231483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45956.670300231483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45956.670300231483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45956.670300231483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45956.670300231483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45956.670300231483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45956.670300231483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45956.670300231483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45956.670300231483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45956.670300231483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45956.670300231483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45956.670300231483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45956.670300231483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45956.670300231483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45956.670300231483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45956.670300231483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45956.670300231483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45956.670300231483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45956.670300231483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45956.670300231483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45956.670300231483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45956.670300231483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45956.670300231483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45956.670300231483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45956.670300231483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45956.670300231483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45956.670300231483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45956.670300231483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45956.670300231483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45956.670300231483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45956.670300231483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45956.670300231483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45956.670300231483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45956.670300231483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45956.670300231483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45956.670300231483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45956.670300231483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45956.670300231483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45956.670300231483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45956.670300231483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45956.670300231483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45956.670300231483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45956.670300231483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45956.670300231483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45956.670300231483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45956.670300231483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45956.670300231483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45956.670300231483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45956.670300231483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45956.670300231483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45956.670300231483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45956.670300231483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45956.670300231483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45956.670300231483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45956.670300231483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45956.670300231483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45956.670300231483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45956.670300231483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45956.670300231483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45956.670300231483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45956.670300231483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45956.670300231483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45956.670300231483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45956.670300231483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45956.670300231483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45956.670300231483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45956.670300231483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45956.670300231483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45956.670300231483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45956.670300231483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45956.670300231483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45956.670300231483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45956.670300231483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45956.670300231483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45956.670300231483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45956.670300231483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45956.670300231483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45956.670300231483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45956.670300231483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45956.670300231483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45956.670300231483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45956.670300231483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45956.670300231483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45956.670300231483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45956.670300231483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45956.670300231483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45956.670300231483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45956.670300231483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45956.670300231483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45956.670300231483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45956.670300231483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45956.670300231483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45956.670300231483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45956.670300231483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45956.670300231483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45956.670300231483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45956.670300231483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45956.670300231483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45956.670300231483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45956.670300231483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45956.670300231483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45956.670300231483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45956.670300231483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45956.670300231483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45956.670300231483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45956.670300231483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45956.670300231483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45956.670300231483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45956.670300231483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45956.670300231483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45956.670300231483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45956.670300231483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45956.670300231483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45956.670300231483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45956.670300231483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45956.670300231483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45956.670300231483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45956.670300231483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45956.670300231483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45956.670300231483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45956.670300231483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45956.670300231483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45956.670300231483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45956.670300231483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45956.670300231483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45956.670300231483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45956.670300231483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45956.670300231483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45956.670300231483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45956.670300231483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45956.670300231483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45956.670300231483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45956.670300231483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45956.670300231483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45956.670300231483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45956.670300231483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45956.670300231483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45956.670300231483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45956.670300231483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45956.670300231483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45956.670300231483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45956.670300231483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45956.670300231483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45956.670300231483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45956.670300231483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45956.670300231483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45956.670300231483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45956.670300231483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45956.670300231483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45956.670300231483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45956.670300231483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45956.670300231483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45956.670300231483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45956.670300231483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45956.670300231483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45956.670300231483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45956.670300231483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45956.670300231483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45956.670300231483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45956.670300231483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45956.670300231483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45956.670300231483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45956.670300231483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45956.670300231483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45956.670300231483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45956.670300231483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45956.670300231483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45956.670300231483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45956.670300231483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45956.670300231483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45956.670300231483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45956.670300231483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45956.670300231483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45956.670300231483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45956.670300231483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45956.670300231483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45956.670300231483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45956.670300231483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45956.670300231483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45956.670300231483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45956.670300231483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45956.670300231483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45956.670300231483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45956.670300231483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45956.670300231483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45956.670300231483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45956.670300231483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45956.670300231483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45956.670300231483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45956.670300231483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45956.670300231483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45956.670300231483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45956.670300231483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45956.670300231483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45956.670300231483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45956.670300231483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45956.670300231483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45956.670300231483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45956.670300231483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45956.670300231483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45956.670300231483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45956.670300231483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45956.670300231483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45956.670300231483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45956.670300231483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45956.670300231483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45956.670300231483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45956.670300231483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45956.670300231483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45956.670300231483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45956.670300231483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45956.670300231483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45956.670300231483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45956.670300231483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45956.670300231483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45956.670300231483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45956.670300231483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45956.670300231483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45956.670300231483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45956.670300231483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45956.670300231483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45956.670300231483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45956.670300231483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45956.670300231483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45956.670300231483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45956.670300231483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45956.670300231483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45956.670300231483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45956.670300231483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45956.670300231483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45956.670300231483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45956.670300231483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45956.670300231483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45956.670300231483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45956.670300231483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45956.670300231483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45956.670300231483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45956.670300231483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45956.670300231483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45956.670300231483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45956.670300231483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45956.670300231483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45956.670300231483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45956.670300231483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45956.670300231483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45956.670300231483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45956.670300231483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45956.670300231483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45956.670300231483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45956.670300231483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45956.670300231483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45956.670300231483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45956.670300231483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45956.670300231483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45956.670300231483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45956.670300231483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45956.670300231483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45956.670300231483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45956.670300231483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45956.670300231483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45956.670300231483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45956.670300231483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45956.670300231483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45956.670300231483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45956.670300231483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45956.670300231483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45956.670300231483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45956.670300231483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45956.670300231483</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45956.670300231483</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45956.670300231483</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45956.670300231483</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45956.670300231483</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45956.670300231483</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45956.670300231483</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45956.670300231483</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45956.670300231483</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45956.670300231483</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45956.670300231483</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45956.670300231483</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45956.670300231483</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45956.670300231483</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45956.670300231483</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45956.670300231483</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45956.670300231483</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45956.670300231483</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45956.670300231483</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45956.670300231483</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45956.670300231483</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45956.670300231483</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45956.670300231483</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45956.670300231483</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45956.670300231483</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45956.670300231483</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45956.670300231483</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45956.670300231483</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45956.670300231483</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45956.670300231483</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45956.670300231483</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45956.670300231483</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45956.670300231483</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45956.670300231483</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45956.670300231483</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45956.670300231483</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45956.670300231483</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45956.670300231483</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45956.670300231483</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45956.670300231483</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45956.670300231483</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45956.670300231483</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45956.670300231483</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45956.670300231483</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45956.670300231483</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45956.670300231483</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45956.670300231483</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45956.670300231483</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45956.670300231483</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45956.670300231483</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45956.670300231483</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45956.670300231483</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45956.670300231483</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45956.670300231483</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45956.670300231483</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45956.670300231483</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45956.670300231483</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45956.670300231483</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45956.670300231483</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45956.670300231483</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45956.670300231483</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45956.670300231483</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45956.670300231483</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45956.670300231483</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45956.670300231483</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45956.670300231483</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45956.670300231483</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45956.670300231483</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45956.670300231483</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45956.670300231483</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45956.670300231483</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45956.670300231483</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45956.670300231483</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45956.670300231483</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45956.670300231483</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45956.670300231483</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45956.670300231483</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45956.670300231483</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45956.670300231483</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45956.670300231483</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45956.670300231483</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45956.670300231483</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45956.670300231483</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45956.670300231483</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45956.670300231483</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45956.670300231483</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45956.670300231483</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45956.670300231483</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45956.670300231483</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45956.670300231483</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45956.670300231483</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45956.670300231483</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45956.670300231483</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45956.670300231483</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45956.670300231483</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45956.670300231483</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45956.670300231483</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45956.670300231483</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45956.670300231483</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45956.670300231483</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45956.670300231483</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45956.670300231483</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45956.670300231483</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45956.670300231483</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45956.670300231483</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45956.670300231483</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45956.670300231483</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45956.670300231483</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45956.670300231483</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45956.670300231483</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45956.670300231483</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45956.670300231483</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45956.670300231483</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45956.670300231483</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45956.670300231483</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45956.670300231483</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45956.670300231483</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45956.670300231483</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45956.670300231483</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45956.670300231483</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45956.670300231483</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45956.670300231483</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45956.670300231483</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45956.670300231483</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45956.670300231483</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45956.670300231483</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45956.670300231483</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45956.670300231483</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45956.670300231483</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45956.670300231483</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45956.670300231483</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45956.670300231483</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45956.670300231483</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45956.670300231483</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45956.670300231483</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45956.670300231483</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45956.670300231483</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45956.670300231483</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45956.670300231483</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45956.670300231483</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45956.670300231483</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45956.670300231483</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45956.670300231483</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45956.670300231483</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45956.670300231483</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45956.670300231483</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45956.670300231483</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45956.670300231483</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45956.670300231483</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45956.670300231483</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45956.670300231483</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45956.670300231483</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45956.670300231483</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45956.670300231483</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45956.670300231483</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45956.670300231483</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45956.670300231483</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45956.670300231483</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45956.670300231483</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45956.670300231483</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45956.670300231483</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45956.670300231483</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45956.670300231483</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45956.670300231483</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45956.670300231483</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45956.670300231483</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45956.670300231483</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45956.670300231483</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45956.670300231483</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45956.670300231483</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45956.670300231483</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45956.670300231483</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45956.670300231483</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45956.670300231483</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45956.670300231483</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45956.670300231483</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45956.670300231483</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45956.670300231483</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45956.670300231483</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45956.670300231483</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45956.670300231483</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45956.670300231483</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45956.670300231483</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45956.670300231483</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45956.670300231483</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45956.670300231483</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45956.670300231483</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45956.670300231483</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45956.670300231483</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45956.670300231483</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45956.670300231483</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45956.670300231483</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45956.670300231483</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45956.670300231483</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45956.670300231483</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45956.670300231483</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45956.670300231483</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45956.670300231483</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45956.670300231483</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45956.670300231483</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45956.670300231483</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45956.670300231483</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45956.670300231483</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45956.670300231483</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45956.670300231483</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45956.670300231483</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45956.670300231483</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45956.670300231483</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45956.670300231483</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45956.670300231483</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45956.670300231483</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45956.670300231483</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45956.670300231483</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45956.670300231483</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45956.670300231483</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45956.670300231483</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45956.670300231483</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45956.670300231483</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45956.670300231483</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45956.670300231483</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45956.670300231483</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45956.670300231483</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45956.670300231483</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45956.670300231483</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45956.670300231483</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45956.670300231483</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45956.670300231483</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45956.670300231483</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45956.670300231483</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45956.670300231483</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45956.670300231483</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45956.670300231483</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45956.670300231483</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45956.670300231483</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45956.670300231483</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45956.670300231483</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45956.670300231483</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45956.670300231483</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45956.670300231483</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45956.670300231483</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45956.670300231483</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45956.670300231483</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45956.670300231483</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45956.670300231483</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45956.670300231483</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45956.670300231483</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45956.670300231483</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45956.670300231483</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45956.670300231483</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45956.670300231483</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45956.670300231483</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45956.670300231483</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45956.670300231483</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45956.670300231483</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45956.670300231483</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45956.670300231483</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45956.670300231483</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45956.670300231483</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45956.670300231483</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45956.670300231483</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45956.670300231483</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45956.670300231483</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45956.670300231483</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45956.670300231483</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45956.670300231483</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45956.670300231483</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45956.670300231483</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45956.670300231483</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45956.670300231483</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45956.670300231483</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45956.670300231483</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45956.670300231483</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45956.670300231483</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45956.670300231483</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45956.670300231483</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45956.670300231483</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45956.670300231483</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45956.670300231483</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45956.670300231483</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45956.670300231483</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45956.670300231483</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45956.670300231483</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45956.670300231483</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45956.670300231483</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45956.670300231483</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45956.670300231483</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45956.670300231483</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45956.670300231483</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45956.670300231483</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45956.670300231483</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45956.670300231483</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45956.670300231483</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45956.670300231483</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45956.670300231483</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45956.670300231483</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45956.670300231483</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45956.670300231483</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45956.670300231483</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45956.670300231483</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45956.670300231483</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45956.670300231483</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45956.670300231483</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45956.670300231483</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45956.670300231483</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45956.670300231483</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45956.670300231483</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45956.670300231483</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45956.670300231483</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45956.670300231483</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45956.670300231483</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45956.670300231483</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45956.670300231483</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45956.670300231483</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45956.670300231483</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45956.670300231483</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45956.670300231483</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45956.670300231483</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45956.670300231483</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45956.670300231483</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45956.670300231483</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45956.670300231483</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45956.670300231483</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45956.670300231483</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45956.670300231483</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45956.670300231483</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45956.670300231483</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45956.670300231483</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45956.670300231483</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45956.670300231483</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45956.670300231483</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45956.670300231483</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45956.670300231483</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45956.670300231483</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45956.670300231483</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45956.670300231483</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45956.670300231483</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45956.670300231483</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45956.670300231483</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45956.670300231483</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45956.670300231483</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45956.670300231483</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45956.670300231483</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45956.670300231483</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45956.670300231483</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45956.670300231483</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45956.670300231483</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45956.670300231483</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45956.670300231483</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45956.670300231483</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45956.670300231483</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45956.670300231483</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45956.670300231483</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45956.670300231483</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45956.670300231483</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45956.670300231483</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45956.670300231483</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45956.670300231483</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45956.670300231483</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45956.670300231483</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45956.670300231483</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45956.670300231483</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45956.670300231483</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45956.670300231483</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45956.670300231483</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45956.670300231483</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45956.670300231483</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45956.670300231483</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45956.670300231483</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45956.670300231483</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45956.670300231483</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45956.670300231483</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45956.670300231483</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45956.670300231483</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45956.670300231483</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45956.670300231483</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45956.670300231483</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45956.670300231483</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45956.670300231483</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45956.670300231483</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45956.670300231483</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45956.670300231483</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45956.670300231483</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45956.670300231483</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45956.670300231483</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45956.670300231483</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45956.670300231483</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45956.670300231483</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45956.670300231483</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45956.670300231483</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45956.670300231483</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45956.670300231483</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45956.670300231483</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45956.670300231483</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45956.670300231483</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45956.670300231483</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45956.670300231483</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45956.670300231483</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45956.670300231483</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45956.670300231483</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45956.670300231483</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45956.670300231483</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45956.670300231483</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45956.670300231483</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45956.670300231483</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45956.670300231483</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45956.670300231483</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45956.670300231483</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45956.670300231483</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45956.670300231483</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45956.670300231483</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45956.670300231483</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45956.670300231483</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45956.670300231483</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45956.670300231483</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45956.670300231483</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45956.670300231483</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45956.670300231483</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45956.670300231483</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45956.670300231483</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45956.670300231483</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45956.670300231483</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45956.670300231483</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45956.670300231483</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45956.670300231483</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45956.670300231483</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45956.670300231483</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45956.670300231483</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45956.670300231483</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45956.670300231483</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45956.670300231483</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45956.670300231483</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45956.670300231483</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45956.670300231483</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45956.670300231483</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45956.670300231483</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45956.670300231483</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45956.670300231483</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45956.670300231483</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45956.670300231483</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45956.670300231483</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45956.670300231483</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45956.670300231483</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45956.670300231483</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45956.670300231483</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45956.670300231483</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45956.670300231483</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45956.670300231483</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45956.670300231483</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45956.670300231483</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45956.670300231483</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45956.670300231483</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45956.670300231483</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45956.670300231483</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45956.670300231483</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45956.670300231483</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45956.670300231483</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45956.670300231483</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45956.670300231483</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45956.670300231483</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45956.670300231483</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45956.670300231483</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45956.670300231483</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45956.670300231483</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45956.670300231483</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45956.670300231483</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45956.670300231483</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45956.670300231483</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45956.670300231483</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45956.670300231483</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45956.670300231483</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45956.670300231483</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45956.670300231483</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45956.670300231483</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45956.670300231483</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45956.670300231483</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45956.670300231483</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45956.670300231483</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45956.670300231483</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45956.670300231483</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45956.670300231483</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45956.670300231483</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45956.670300231483</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45956.670300231483</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45956.670300231483</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45956.670300231483</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45956.670300231483</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45956.670300231483</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45956.670300231483</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45956.670300231483</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45956.670300231483</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45956.670300231483</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45956.670300231483</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45956.670300231483</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45956.670300231483</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45956.670300231483</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45956.670300231483</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45956.670300231483</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45956.670300231483</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45956.670300231483</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45956.670300231483</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45956.670300231483</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45956.670300231483</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45956.670300231483</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45956.670300231483</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45956.670300231483</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45956.670300231483</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45956.670300231483</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45956.670300231483</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45956.670300231483</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45956.670300231483</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45956.670300231483</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45956.670300231483</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45956.670300231483</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45956.670300231483</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45956.670300231483</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45956.670300231483</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45956.670300231483</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45956.670300231483</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45956.670300231483</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45956.670300231483</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45956.670300231483</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45956.670300231483</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45956.670300231483</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45956.670300231483</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45956.670300231483</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45956.670300231483</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45956.670300231483</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45956.670300231483</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45956.670300231483</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45956.670300231483</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45956.670300231483</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45956.670300231483</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45956.670300231483</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45956.670300231483</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45956.670300231483</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45956.670300231483</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45956.670300231483</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45956.670300231483</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45956.670300231483</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45956.670300231483</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45956.670300231483</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45956.670300231483</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45956.670300231483</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45956.670300231483</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45956.670300231483</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45956.670300231483</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45956.670300231483</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45956.670300231483</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45956.670300231483</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45956.670300231483</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45956.670300231483</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45956.670300231483</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45956.670300231483</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45956.670300231483</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45956.670300231483</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45956.670300231483</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45956.670300231483</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45956.670300231483</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45956.670300231483</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45956.670300231483</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45956.670300231483</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45956.670300231483</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45956.670300231483</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45956.670300231483</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45956.670300231483</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45956.670300231483</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45956.670300231483</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45956.670300231483</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45956.670300231483</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45956.670300231483</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45956.670300231483</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45956.670300231483</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45956.670300231483</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45956.670300231483</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45956.670300231483</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45956.670300231483</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45956.670300231483</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45956.670300231483</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45956.670300231483</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45956.670300231483</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45956.670300231483</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45956.670300231483</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45956.670300231483</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45956.670300231483</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45956.670300231483</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45956.670300231483</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45956.670300231483</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45956.670300231483</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45956.670300231483</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45956.670300231483</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45956.670300231483</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45956.670300231483</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45956.670300231483</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45956.670300231483</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45956.670300231483</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45956.670300231483</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45956.670300231483</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45956.670300231483</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45956.670300231483</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45956.670300231483</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45956.670300231483</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45956.670300231483</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45956.670300231483</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45956.670300231483</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45956.670300231483</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45956.670300231483</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45956.670300231483</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45956.670300231483</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45956.670300231483</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45956.670300231483</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45956.670300231483</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45956.670300231483</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45956.670300231483</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45956.670300231483</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45956.670300231483</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45956.670300231483</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45956.670300231483</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45956.670300231483</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45956.670300231483</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45956.670300231483</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45956.670300231483</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45956.670300231483</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45956.670300231483</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45956.670300231483</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45956.670300231483</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45956.670300231483</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45956.670300231483</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45956.670300231483</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45956.670300231483</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45956.670300231483</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45956.670300231483</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45956.670300231483</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45956.670300231483</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45956.670300231483</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45956.670300231483</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45956.670300231483</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45956.670300231483</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45956.670300231483</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45956.670300231483</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45956.670300231483</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45956.670300231483</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45956.670300231483</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45956.670300231483</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45956.670300231483</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45956.670300231483</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45956.670300231483</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45956.670300231483</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45956.670300231483</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45956.670300231483</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45956.670300231483</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45956.670300231483</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45956.670300231483</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45956.670300231483</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45956.670300231483</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45956.670300231483</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45956.670300231483</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45956.670300231483</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45956.670300231483</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45956.670300231483</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45956.670300231483</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45956.670300231483</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45956.670300231483</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45956.670300231483</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45956.670300231483</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45956.670300231483</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45956.670300231483</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45956.670300231483</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45956.670300231483</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45956.670300231483</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45956.670300231483</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45956.670300231483</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45956.670300231483</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45956.670300231483</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45956.670300231483</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45956.670300231483</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45956.670300231483</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45956.670300231483</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45956.670300231483</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45956.670300231483</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45956.670300231483</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45956.670300231483</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45956.670300231483</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45956.670300231483</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45956.670300231483</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45956.670300231483</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45956.670300231483</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45956.670300231483</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12"/>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39085</v>
      </c>
      <c r="B2" s="94" t="str">
        <f>IFERROR(VLOOKUP(D2,DB!A:K,11,0),"")</f>
        <v>R4</v>
      </c>
      <c r="C2" s="97">
        <v>1</v>
      </c>
      <c r="D2" s="94" t="s">
        <v>35115</v>
      </c>
      <c r="E2" s="98" t="s">
        <v>38998</v>
      </c>
      <c r="F2" s="99">
        <v>45703.480717592596</v>
      </c>
      <c r="G2" s="100">
        <f ca="1">IFERROR(NOW()-F2,"")</f>
        <v>253.18958263888635</v>
      </c>
      <c r="H2" s="99">
        <v>45703.474768518521</v>
      </c>
      <c r="I2" s="99" t="str">
        <f>IFERROR(VLOOKUP(D2,DB!A:F,6,0),"")</f>
        <v>SCECO</v>
      </c>
      <c r="J2" s="99" t="str">
        <f>IFERROR(VLOOKUP(D2,DB!A:G,7,0),"")</f>
        <v>Dead</v>
      </c>
      <c r="K2" s="101" t="s">
        <v>39086</v>
      </c>
      <c r="L2" s="94" t="str">
        <f>IFERROR(VLOOKUP(D2,DB!A:I,9,0),"")</f>
        <v>Latis</v>
      </c>
    </row>
    <row r="3" spans="1:16" ht="30" customHeight="1">
      <c r="A3" s="94" t="s">
        <v>39087</v>
      </c>
      <c r="B3" s="94" t="str">
        <f>IFERROR(VLOOKUP(D3,DB!A:K,11,0),"")</f>
        <v>R4</v>
      </c>
      <c r="C3" s="94">
        <v>1</v>
      </c>
      <c r="D3" s="94" t="s">
        <v>27420</v>
      </c>
      <c r="E3" s="98" t="s">
        <v>38998</v>
      </c>
      <c r="F3" s="123">
        <v>45953.634722222225</v>
      </c>
      <c r="G3" s="124">
        <f ca="1">IFERROR(NOW()-F3,"")</f>
        <v>3.0355780092577334</v>
      </c>
      <c r="H3" s="123">
        <v>45953.546631944446</v>
      </c>
      <c r="I3" s="99" t="str">
        <f>IFERROR(VLOOKUP(D3,DB!A:F,6,0),"")</f>
        <v>SCECO</v>
      </c>
      <c r="J3" s="99" t="str">
        <f>IFERROR(VLOOKUP(D3,DB!A:G,7,0),"")</f>
        <v>Dead</v>
      </c>
      <c r="K3" s="125" t="s">
        <v>39088</v>
      </c>
      <c r="L3" s="121" t="str">
        <f>IFERROR(VLOOKUP(D3,DB!A:I,9,0),"")</f>
        <v>Latis</v>
      </c>
    </row>
    <row r="4" spans="1:16" ht="15" customHeight="1">
      <c r="A4" s="119"/>
      <c r="B4" s="119" t="str">
        <f>IFERROR(VLOOKUP(D4,DB!A:K,11,0),"")</f>
        <v/>
      </c>
      <c r="C4" s="120"/>
      <c r="D4" s="94"/>
      <c r="E4" s="98"/>
      <c r="F4" s="123"/>
      <c r="G4" s="124">
        <f ca="1">IFERROR(NOW()-F4,"")</f>
        <v>45956.670300231483</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122"/>
      <c r="F5" s="123"/>
      <c r="G5" s="124">
        <f ca="1">IFERROR(NOW()-F5,"")</f>
        <v>45956.670300231483</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122"/>
      <c r="F6" s="123"/>
      <c r="G6" s="124">
        <f ca="1">IFERROR(NOW()-F6,"")</f>
        <v>45956.670300231483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122"/>
      <c r="F7" s="123"/>
      <c r="G7" s="124">
        <f ca="1">IFERROR(NOW()-F7,"")</f>
        <v>45956.670300231483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122"/>
      <c r="F8" s="123"/>
      <c r="G8" s="124">
        <f ca="1">IFERROR(NOW()-F8,"")</f>
        <v>45956.670300231483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122"/>
      <c r="F9" s="123"/>
      <c r="G9" s="124">
        <f ca="1">IFERROR(NOW()-F9,"")</f>
        <v>45956.670300231483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45956.670300231483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45956.670300231483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94"/>
      <c r="E12" s="122"/>
      <c r="F12" s="123"/>
      <c r="G12" s="124">
        <f ca="1">IFERROR(NOW()-F12,"")</f>
        <v>45956.670300231483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45956.670300231483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94"/>
      <c r="E14" s="122"/>
      <c r="F14" s="123"/>
      <c r="G14" s="124">
        <f ca="1">IFERROR(NOW()-F14,"")</f>
        <v>45956.670300231483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94"/>
      <c r="E15" s="122"/>
      <c r="F15" s="123"/>
      <c r="G15" s="124">
        <f ca="1">IFERROR(NOW()-F15,"")</f>
        <v>45956.670300231483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94"/>
      <c r="E16" s="122"/>
      <c r="F16" s="123"/>
      <c r="G16" s="124">
        <f ca="1">IFERROR(NOW()-F16,"")</f>
        <v>45956.670300231483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122"/>
      <c r="F17" s="123"/>
      <c r="G17" s="124">
        <f ca="1">IFERROR(NOW()-F17,"")</f>
        <v>45956.670300231483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94"/>
      <c r="E18" s="122"/>
      <c r="F18" s="123"/>
      <c r="G18" s="124">
        <f ca="1">IFERROR(NOW()-F18,"")</f>
        <v>45956.670300231483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45956.670300231483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45956.670300231483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45956.670300231483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45956.670300231483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45956.670300231483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45956.670300231483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45956.670300231483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45956.670300231483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45956.670300231483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45956.670300231483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45956.670300231483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45956.670300231483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45956.670300231483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45956.670300231483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45956.670300231483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45956.670300231483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45956.670300231483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45956.670300231483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45956.670300231483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45956.670300231483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45956.670300231483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45956.670300231483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45956.670300231483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45956.670300231483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45956.670300231483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45956.670300231483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45956.670300231483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45956.670300231483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45956.670300231483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45956.670300231483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45956.670300231483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45956.670300231483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45956.670300231483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45956.670300231483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45956.670300231483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45956.670300231483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45956.670300231483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45956.670300231483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45956.670300231483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45956.670300231483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45956.670300231483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45956.670300231483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45956.670300231483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45956.670300231483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45956.670300231483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45956.670300231483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45956.670300231483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45956.670300231483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45956.670300231483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45956.670300231483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45956.670300231483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45956.670300231483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45956.670300231483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45956.670300231483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45956.670300231483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45956.670300231483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45956.670300231483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45956.670300231483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45956.670300231483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45956.670300231483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45956.670300231483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45956.670300231483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45956.670300231483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45956.670300231483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45956.670300231483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45956.670300231483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45956.670300231483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45956.670300231483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45956.670300231483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45956.670300231483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45956.670300231483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45956.670300231483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45956.670300231483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45956.670300231483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45956.670300231483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45956.670300231483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45956.670300231483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45956.670300231483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45956.670300231483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45956.670300231483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45956.670300231483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45956.670300231483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45956.670300231483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45956.670300231483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45956.670300231483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45956.670300231483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45956.670300231483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45956.670300231483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45956.670300231483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45956.670300231483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45956.670300231483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45956.670300231483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45956.670300231483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45956.670300231483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45956.670300231483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45956.670300231483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45956.670300231483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45956.670300231483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45956.670300231483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45956.670300231483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45956.670300231483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45956.670300231483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45956.670300231483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45956.670300231483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45956.670300231483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45956.670300231483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45956.670300231483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45956.670300231483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45956.670300231483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45956.670300231483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45956.670300231483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45956.670300231483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45956.670300231483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45956.670300231483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45956.670300231483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45956.670300231483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45956.670300231483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45956.670300231483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45956.670300231483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45956.670300231483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45956.670300231483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45956.670300231483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45956.670300231483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45956.670300231483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45956.670300231483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45956.670300231483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45956.670300231483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45956.670300231483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45956.670300231483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45956.670300231483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45956.670300231483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45956.670300231483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45956.670300231483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45956.670300231483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45956.670300231483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45956.670300231483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45956.670300231483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45956.670300231483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45956.670300231483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45956.670300231483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45956.670300231483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45956.670300231483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45956.670300231483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45956.670300231483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45956.670300231483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45956.670300231483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45956.670300231483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45956.670300231483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45956.670300231483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45956.670300231483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45956.670300231483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45956.670300231483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45956.670300231483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45956.670300231483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45956.670300231483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45956.670300231483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45956.670300231483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45956.670300231483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45956.670300231483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45956.670300231483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45956.670300231483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45956.670300231483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45956.670300231483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45956.670300231483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45956.670300231483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45956.670300231483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45956.670300231483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45956.670300231483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45956.670300231483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45956.670300231483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45956.670300231483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45956.670300231483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45956.670300231483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45956.670300231483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45956.670300231483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45956.670300231483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45956.670300231483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45956.670300231483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45956.670300231483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45956.670300231483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45956.670300231483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45956.670300231483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45956.670300231483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45956.670300231483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45956.670300231483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45956.670300231483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45956.670300231483</v>
      </c>
      <c r="H205" s="123"/>
      <c r="I205" s="119" t="str">
        <f>IFERROR(VLOOKUP(D205,DB!A:F,6,0),"")</f>
        <v/>
      </c>
      <c r="J205" s="119" t="str">
        <f>IFERROR(VLOOKUP(D205,DB!A:G,7,0),"")</f>
        <v/>
      </c>
      <c r="K205" s="125"/>
      <c r="L205" s="121" t="str">
        <f>IFERROR(VLOOKUP(D205,DB!A:I,9,0),"")</f>
        <v/>
      </c>
    </row>
    <row r="206" spans="1:12" ht="15" customHeight="1">
      <c r="A206" s="119"/>
      <c r="B206" s="119" t="str">
        <f>IFERROR(VLOOKUP(D206,DB!A:K,11,0),"")</f>
        <v/>
      </c>
      <c r="C206" s="120"/>
      <c r="D206" s="121"/>
      <c r="E206" s="122"/>
      <c r="F206" s="123"/>
      <c r="G206" s="124">
        <f ca="1">IFERROR(NOW()-F206,"")</f>
        <v>45956.670300231483</v>
      </c>
      <c r="H206" s="123"/>
      <c r="I206" s="119" t="str">
        <f>IFERROR(VLOOKUP(D206,DB!A:F,6,0),"")</f>
        <v/>
      </c>
      <c r="J206" s="119" t="str">
        <f>IFERROR(VLOOKUP(D206,DB!A:G,7,0),"")</f>
        <v/>
      </c>
      <c r="K206" s="125"/>
      <c r="L206" s="121" t="str">
        <f>IFERROR(VLOOKUP(D206,DB!A:I,9,0),"")</f>
        <v/>
      </c>
    </row>
    <row r="207" spans="1:12" ht="15" customHeight="1">
      <c r="A207" s="119"/>
      <c r="B207" s="119" t="str">
        <f>IFERROR(VLOOKUP(D207,DB!A:K,11,0),"")</f>
        <v/>
      </c>
      <c r="C207" s="120"/>
      <c r="D207" s="121"/>
      <c r="E207" s="122"/>
      <c r="F207" s="123"/>
      <c r="G207" s="124">
        <f ca="1">IFERROR(NOW()-F207,"")</f>
        <v>45956.670300231483</v>
      </c>
      <c r="H207" s="123"/>
      <c r="I207" s="119" t="str">
        <f>IFERROR(VLOOKUP(D207,DB!A:F,6,0),"")</f>
        <v/>
      </c>
      <c r="J207" s="119" t="str">
        <f>IFERROR(VLOOKUP(D207,DB!A:G,7,0),"")</f>
        <v/>
      </c>
      <c r="K207" s="125"/>
      <c r="L207" s="121" t="str">
        <f>IFERROR(VLOOKUP(D207,DB!A:I,9,0),"")</f>
        <v/>
      </c>
    </row>
    <row r="208" spans="1:12" ht="15" customHeight="1">
      <c r="A208" s="119"/>
      <c r="B208" s="119" t="str">
        <f>IFERROR(VLOOKUP(D208,DB!A:K,11,0),"")</f>
        <v/>
      </c>
      <c r="C208" s="120"/>
      <c r="D208" s="121"/>
      <c r="E208" s="122"/>
      <c r="F208" s="123"/>
      <c r="G208" s="124">
        <f ca="1">IFERROR(NOW()-F208,"")</f>
        <v>45956.670300231483</v>
      </c>
      <c r="H208" s="123"/>
      <c r="I208" s="119" t="str">
        <f>IFERROR(VLOOKUP(D208,DB!A:F,6,0),"")</f>
        <v/>
      </c>
      <c r="J208" s="119" t="str">
        <f>IFERROR(VLOOKUP(D208,DB!A:G,7,0),"")</f>
        <v/>
      </c>
      <c r="K208" s="125"/>
      <c r="L208" s="121" t="str">
        <f>IFERROR(VLOOKUP(D208,DB!A:I,9,0),"")</f>
        <v/>
      </c>
    </row>
    <row r="209" spans="1:12" ht="15" customHeight="1">
      <c r="A209" s="119"/>
      <c r="B209" s="119" t="str">
        <f>IFERROR(VLOOKUP(D209,DB!A:K,11,0),"")</f>
        <v/>
      </c>
      <c r="C209" s="120"/>
      <c r="D209" s="121"/>
      <c r="E209" s="122"/>
      <c r="F209" s="123"/>
      <c r="G209" s="124">
        <f ca="1">IFERROR(NOW()-F209,"")</f>
        <v>45956.670300231483</v>
      </c>
      <c r="H209" s="123"/>
      <c r="I209" s="119" t="str">
        <f>IFERROR(VLOOKUP(D209,DB!A:F,6,0),"")</f>
        <v/>
      </c>
      <c r="J209" s="119" t="str">
        <f>IFERROR(VLOOKUP(D209,DB!A:G,7,0),"")</f>
        <v/>
      </c>
      <c r="K209" s="125"/>
      <c r="L209" s="121" t="str">
        <f>IFERROR(VLOOKUP(D209,DB!A:I,9,0),"")</f>
        <v/>
      </c>
    </row>
    <row r="210" spans="1:12" ht="15" customHeight="1">
      <c r="A210" s="119"/>
      <c r="B210" s="119" t="str">
        <f>IFERROR(VLOOKUP(D210,DB!A:K,11,0),"")</f>
        <v/>
      </c>
      <c r="C210" s="120"/>
      <c r="D210" s="121"/>
      <c r="E210" s="122"/>
      <c r="F210" s="123"/>
      <c r="G210" s="124">
        <f ca="1">IFERROR(NOW()-F210,"")</f>
        <v>45956.670300231483</v>
      </c>
      <c r="H210" s="123"/>
      <c r="I210" s="119" t="str">
        <f>IFERROR(VLOOKUP(D210,DB!A:F,6,0),"")</f>
        <v/>
      </c>
      <c r="J210" s="119" t="str">
        <f>IFERROR(VLOOKUP(D210,DB!A:G,7,0),"")</f>
        <v/>
      </c>
      <c r="K210" s="125"/>
      <c r="L210" s="121" t="str">
        <f>IFERROR(VLOOKUP(D210,DB!A:I,9,0),"")</f>
        <v/>
      </c>
    </row>
    <row r="211" spans="1:12" ht="15" customHeight="1">
      <c r="A211" s="119"/>
      <c r="B211" s="119" t="str">
        <f>IFERROR(VLOOKUP(D211,DB!A:K,11,0),"")</f>
        <v/>
      </c>
      <c r="C211" s="120"/>
      <c r="D211" s="121"/>
      <c r="E211" s="122"/>
      <c r="F211" s="123"/>
      <c r="G211" s="124">
        <f ca="1">IFERROR(NOW()-F211,"")</f>
        <v>45956.670300231483</v>
      </c>
      <c r="H211" s="123"/>
      <c r="I211" s="119" t="str">
        <f>IFERROR(VLOOKUP(D211,DB!A:F,6,0),"")</f>
        <v/>
      </c>
      <c r="J211" s="119" t="str">
        <f>IFERROR(VLOOKUP(D211,DB!A:G,7,0),"")</f>
        <v/>
      </c>
      <c r="K211" s="125"/>
      <c r="L211" s="121" t="str">
        <f>IFERROR(VLOOKUP(D211,DB!A:I,9,0),"")</f>
        <v/>
      </c>
    </row>
    <row r="212" spans="1:12" ht="15" customHeight="1">
      <c r="A212" s="126"/>
      <c r="B212" s="126" t="str">
        <f>IFERROR(VLOOKUP(D212,DB!A:K,11,0),"")</f>
        <v/>
      </c>
      <c r="C212" s="127"/>
      <c r="D212" s="128"/>
      <c r="E212" s="129"/>
      <c r="F212" s="130"/>
      <c r="G212" s="131">
        <f ca="1">IFERROR(NOW()-F212,"")</f>
        <v>45956.670300231483</v>
      </c>
      <c r="H212" s="130"/>
      <c r="I212" s="126" t="str">
        <f>IFERROR(VLOOKUP(D212,DB!A:F,6,0),"")</f>
        <v/>
      </c>
      <c r="J212" s="126" t="str">
        <f>IFERROR(VLOOKUP(D212,DB!A:G,7,0),"")</f>
        <v/>
      </c>
      <c r="K212" s="132"/>
      <c r="L212" s="128" t="str">
        <f>IFERROR(VLOOKUP(D212,DB!A:I,9,0),"")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8"/>
  <sheetViews>
    <sheetView workbookViewId="0">
      <selection activeCell="K12" sqref="K1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39089</v>
      </c>
      <c r="B2" s="37" t="str">
        <f>IFERROR(VLOOKUP(D2,DB!A:K,11,0),"")</f>
        <v>R5</v>
      </c>
      <c r="C2" s="37">
        <v>3</v>
      </c>
      <c r="D2" s="118" t="s">
        <v>36034</v>
      </c>
      <c r="E2" s="37" t="s">
        <v>38998</v>
      </c>
      <c r="F2" s="38">
        <v>45891.832060185188</v>
      </c>
      <c r="G2" s="144">
        <f ca="1">IFERROR(NOW()-F2,"")</f>
        <v>64.838240046294231</v>
      </c>
      <c r="H2" s="38">
        <v>45891.790393518517</v>
      </c>
      <c r="I2" s="37" t="str">
        <f>IFERROR(VLOOKUP(D2,DB!A:F,6,0),"")</f>
        <v>Generator-SG</v>
      </c>
      <c r="J2" s="37" t="str">
        <f>IFERROR(VLOOKUP(D2,DB!A:G,7,0),"")</f>
        <v>Vandalized</v>
      </c>
      <c r="K2" s="37" t="s">
        <v>39090</v>
      </c>
      <c r="L2" s="37" t="str">
        <f>IFERROR(VLOOKUP(D2,DB!A:I,9,0),"")</f>
        <v>Latis</v>
      </c>
      <c r="M2" s="117"/>
    </row>
    <row r="3" spans="1:13" ht="30.75">
      <c r="A3" s="37" t="s">
        <v>39091</v>
      </c>
      <c r="B3" s="37" t="str">
        <f>IFERROR(VLOOKUP(D3,DB!A:K,11,0),"")</f>
        <v>R5</v>
      </c>
      <c r="C3" s="37">
        <v>1</v>
      </c>
      <c r="D3" s="37" t="s">
        <v>31329</v>
      </c>
      <c r="E3" s="37" t="s">
        <v>39079</v>
      </c>
      <c r="F3" s="38">
        <v>45926.188877314817</v>
      </c>
      <c r="G3" s="144">
        <f t="shared" ref="G3" ca="1" si="0">IFERROR(NOW()-F3,"")</f>
        <v>30.481422916665906</v>
      </c>
      <c r="H3" s="38">
        <v>45926.158159722225</v>
      </c>
      <c r="I3" s="37" t="str">
        <f>IFERROR(VLOOKUP(D3,DB!A:F,6,0),"")</f>
        <v>SCECO</v>
      </c>
      <c r="J3" s="37" t="str">
        <f>IFERROR(VLOOKUP(D3,DB!A:G,7,0),"")</f>
        <v>Good</v>
      </c>
      <c r="K3" s="37" t="s">
        <v>39092</v>
      </c>
      <c r="L3" s="37" t="str">
        <f>IFERROR(VLOOKUP(D3,DB!A:I,9,0),"")</f>
        <v>Latis</v>
      </c>
      <c r="M3" s="117"/>
    </row>
    <row r="4" spans="1:13" ht="48" customHeight="1">
      <c r="A4" s="152" t="s">
        <v>39093</v>
      </c>
      <c r="B4" s="152" t="str">
        <f>IFERROR(VLOOKUP(D4,DB!A:K,11,0),"")</f>
        <v>R5</v>
      </c>
      <c r="C4" s="152">
        <v>1</v>
      </c>
      <c r="D4" s="152" t="s">
        <v>34781</v>
      </c>
      <c r="E4" s="152" t="s">
        <v>39079</v>
      </c>
      <c r="F4" s="153">
        <v>45948.661111111112</v>
      </c>
      <c r="G4" s="154">
        <f ca="1">IFERROR(NOW()-F4,"")</f>
        <v>8.009189120370138</v>
      </c>
      <c r="H4" s="153">
        <v>45948.661111111112</v>
      </c>
      <c r="I4" s="152" t="str">
        <f>IFERROR(VLOOKUP(D4,DB!A:F,6,0),"")</f>
        <v>SCECO</v>
      </c>
      <c r="J4" s="152" t="str">
        <f>IFERROR(VLOOKUP(D4,DB!A:G,7,0),"")</f>
        <v>Dead</v>
      </c>
      <c r="K4" s="152" t="s">
        <v>39094</v>
      </c>
      <c r="L4" s="152" t="str">
        <f>IFERROR(VLOOKUP(D4,DB!A:I,9,0),"")</f>
        <v>Latis</v>
      </c>
    </row>
    <row r="5" spans="1:13" ht="15">
      <c r="A5" s="152" t="s">
        <v>39095</v>
      </c>
      <c r="B5" s="152" t="str">
        <f>IFERROR(VLOOKUP(D5,DB!A:K,11,0),"")</f>
        <v>R5</v>
      </c>
      <c r="C5" s="152">
        <v>1</v>
      </c>
      <c r="D5" s="152" t="s">
        <v>13007</v>
      </c>
      <c r="E5" s="152" t="s">
        <v>38998</v>
      </c>
      <c r="F5" s="153">
        <v>45956.505960648145</v>
      </c>
      <c r="G5" s="154">
        <f ca="1">IFERROR(NOW()-F5,"")</f>
        <v>0.16433958333800547</v>
      </c>
      <c r="H5" s="153">
        <v>45956.07471064815</v>
      </c>
      <c r="I5" s="152" t="str">
        <f>IFERROR(VLOOKUP(D5,DB!A:F,6,0),"")</f>
        <v>SCECO</v>
      </c>
      <c r="J5" s="152" t="str">
        <f>IFERROR(VLOOKUP(D5,DB!A:G,7,0),"")</f>
        <v>No BB Design</v>
      </c>
      <c r="K5" s="152" t="s">
        <v>39096</v>
      </c>
      <c r="L5" s="152" t="str">
        <f>IFERROR(VLOOKUP(D5,DB!A:I,9,0),"")</f>
        <v>Latis</v>
      </c>
    </row>
    <row r="6" spans="1:13" ht="15">
      <c r="A6" s="152" t="s">
        <v>39097</v>
      </c>
      <c r="B6" s="152" t="str">
        <f>IFERROR(VLOOKUP(D6,DB!A:K,11,0),"")</f>
        <v>R5</v>
      </c>
      <c r="C6" s="152">
        <v>1</v>
      </c>
      <c r="D6" s="152" t="s">
        <v>33956</v>
      </c>
      <c r="E6" s="152" t="s">
        <v>38998</v>
      </c>
      <c r="F6" s="153">
        <v>45956.583923611113</v>
      </c>
      <c r="G6" s="154">
        <f ca="1">IFERROR(NOW()-F6,"")</f>
        <v>8.6376620369264856E-2</v>
      </c>
      <c r="H6" s="153">
        <v>45956.573506944442</v>
      </c>
      <c r="I6" s="152" t="str">
        <f>IFERROR(VLOOKUP(D6,DB!A:F,6,0),"")</f>
        <v>Generator-SG</v>
      </c>
      <c r="J6" s="152" t="str">
        <f>IFERROR(VLOOKUP(D6,DB!A:G,7,0),"")</f>
        <v>Vandalized</v>
      </c>
      <c r="K6" s="152" t="s">
        <v>39098</v>
      </c>
      <c r="L6" s="152" t="str">
        <f>IFERROR(VLOOKUP(D6,DB!A:I,9,0),"")</f>
        <v>Latis</v>
      </c>
    </row>
    <row r="7" spans="1:13" ht="15">
      <c r="A7" s="152"/>
      <c r="B7" s="152" t="str">
        <f>IFERROR(VLOOKUP(D7,DB!A:K,11,0),"")</f>
        <v/>
      </c>
      <c r="C7" s="152"/>
      <c r="D7" s="152"/>
      <c r="E7" s="152"/>
      <c r="F7" s="153"/>
      <c r="G7" s="154">
        <f ca="1">IFERROR(NOW()-F7,"")</f>
        <v>45956.670300231483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45956.670300231483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45956.670300231483</v>
      </c>
      <c r="H9" s="153"/>
      <c r="I9" s="152" t="str">
        <f>IFERROR(VLOOKUP(D9,DB!A:F,6,0),"")</f>
        <v/>
      </c>
      <c r="J9" s="152" t="str">
        <f>IFERROR(VLOOKUP(D9,DB!A:G,7,0),"")</f>
        <v/>
      </c>
      <c r="K9" s="152"/>
      <c r="L9" s="152" t="str">
        <f>IFERROR(VLOOKUP(D9,DB!A:I,9,0),"")</f>
        <v/>
      </c>
    </row>
    <row r="10" spans="1:13" ht="15">
      <c r="A10" s="169"/>
      <c r="B10" s="152" t="str">
        <f>IFERROR(VLOOKUP(D10,DB!A:K,11,0),"")</f>
        <v/>
      </c>
      <c r="C10" s="152"/>
      <c r="D10" s="152"/>
      <c r="E10" s="152"/>
      <c r="F10" s="153"/>
      <c r="G10" s="154">
        <f ca="1">IFERROR(NOW()-F10,"")</f>
        <v>45956.670300231483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45956.670300231483</v>
      </c>
      <c r="H11" s="153"/>
      <c r="I11" s="152" t="str">
        <f>IFERROR(VLOOKUP(D11,DB!A:F,6,0),"")</f>
        <v/>
      </c>
      <c r="J11" s="152" t="str">
        <f>IFERROR(VLOOKUP(D11,DB!A:G,7,0),"")</f>
        <v/>
      </c>
      <c r="K11" s="152"/>
      <c r="L11" s="152" t="str">
        <f>IFERROR(VLOOKUP(D11,DB!A:I,9,0),"")</f>
        <v/>
      </c>
    </row>
    <row r="12" spans="1:13" ht="15">
      <c r="A12" s="152"/>
      <c r="B12" s="152" t="str">
        <f>IFERROR(VLOOKUP(D12,DB!A:K,11,0),"")</f>
        <v/>
      </c>
      <c r="C12" s="152"/>
      <c r="D12"/>
      <c r="E12" s="152"/>
      <c r="F12" s="153"/>
      <c r="G12" s="154">
        <f ca="1">IFERROR(NOW()-F12,"")</f>
        <v>45956.670300231483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45956.670300231483</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45956.670300231483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45956.670300231483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45956.670300231483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45956.670300231483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45956.670300231483</v>
      </c>
      <c r="H18" s="153"/>
      <c r="I18" s="152" t="str">
        <f>IFERROR(VLOOKUP(D18,DB!A:F,6,0),"")</f>
        <v/>
      </c>
      <c r="J18" s="152" t="str">
        <f>IFERROR(VLOOKUP(D18,DB!A:G,7,0),"")</f>
        <v/>
      </c>
      <c r="K18" s="152"/>
      <c r="L18" s="152" t="str">
        <f>IFERROR(VLOOKUP(D18,DB!A:I,9,0),"")</f>
        <v/>
      </c>
    </row>
    <row r="19" spans="1:12" ht="15">
      <c r="A19" s="152"/>
      <c r="B19" s="152" t="str">
        <f>IFERROR(VLOOKUP(D19,DB!A:K,11,0),"")</f>
        <v/>
      </c>
      <c r="C19" s="152"/>
      <c r="D19"/>
      <c r="E19" s="152"/>
      <c r="F19" s="153"/>
      <c r="G19" s="154">
        <f ca="1">IFERROR(NOW()-F19,"")</f>
        <v>45956.670300231483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45956.670300231483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45956.670300231483</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45956.670300231483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45956.670300231483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45956.670300231483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45956.670300231483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45956.670300231483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45956.670300231483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45956.670300231483</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45956.670300231483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45956.670300231483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45956.670300231483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45956.670300231483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45956.670300231483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45956.670300231483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45956.670300231483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45956.670300231483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45956.670300231483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45956.670300231483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45956.670300231483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45956.670300231483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45956.670300231483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45956.670300231483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45956.670300231483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45956.670300231483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45956.670300231483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45956.670300231483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45956.670300231483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45956.670300231483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45956.670300231483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45956.670300231483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45956.670300231483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45956.670300231483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45956.670300231483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45956.670300231483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45956.670300231483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45956.670300231483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45956.670300231483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45956.670300231483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45956.670300231483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45956.670300231483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45956.670300231483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45956.670300231483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45956.670300231483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45956.670300231483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45956.670300231483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45956.670300231483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45956.670300231483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45956.670300231483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45956.670300231483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45956.670300231483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45956.670300231483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45956.670300231483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45956.670300231483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45956.670300231483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45956.670300231483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45956.670300231483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45956.670300231483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45956.670300231483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45956.670300231483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45956.670300231483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45956.670300231483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45956.670300231483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45956.670300231483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45956.670300231483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45956.670300231483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45956.670300231483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45956.670300231483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45956.670300231483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45956.670300231483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45956.670300231483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45956.670300231483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45956.670300231483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45956.670300231483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45956.670300231483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45956.670300231483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45956.670300231483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45956.670300231483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45956.670300231483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45956.670300231483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45956.670300231483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45956.670300231483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45956.670300231483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45956.670300231483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45956.670300231483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45956.670300231483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45956.670300231483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45956.670300231483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45956.670300231483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45956.670300231483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45956.670300231483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45956.670300231483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45956.670300231483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45956.670300231483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45956.670300231483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45956.670300231483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45956.670300231483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45956.670300231483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45956.670300231483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45956.670300231483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45956.670300231483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45956.670300231483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45956.670300231483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45956.670300231483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45956.670300231483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45956.670300231483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45956.670300231483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45956.670300231483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45956.670300231483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45956.670300231483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45956.670300231483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45956.670300231483</v>
      </c>
      <c r="H131" s="153"/>
      <c r="I131" s="152" t="str">
        <f>IFERROR(VLOOKUP(D131,DB!A:F,6,0),"")</f>
        <v/>
      </c>
      <c r="J131" s="152" t="str">
        <f>IFERROR(VLOOKUP(D131,DB!A:G,7,0),"")</f>
        <v/>
      </c>
      <c r="K131" s="152"/>
      <c r="L131" s="152" t="str">
        <f>IFERROR(VLOOKUP(D131,DB!A:I,9,0),"")</f>
        <v/>
      </c>
    </row>
    <row r="132" spans="1:12" ht="15">
      <c r="A132" s="152"/>
      <c r="B132" s="152" t="str">
        <f>IFERROR(VLOOKUP(D132,DB!A:K,11,0),"")</f>
        <v/>
      </c>
      <c r="C132" s="152"/>
      <c r="D132" s="152"/>
      <c r="E132" s="152"/>
      <c r="F132" s="153"/>
      <c r="G132" s="154">
        <f ca="1">IFERROR(NOW()-F132,"")</f>
        <v>45956.670300231483</v>
      </c>
      <c r="H132" s="153"/>
      <c r="I132" s="152" t="str">
        <f>IFERROR(VLOOKUP(D132,DB!A:F,6,0),"")</f>
        <v/>
      </c>
      <c r="J132" s="152" t="str">
        <f>IFERROR(VLOOKUP(D132,DB!A:G,7,0),"")</f>
        <v/>
      </c>
      <c r="K132" s="152"/>
      <c r="L132" s="152" t="str">
        <f>IFERROR(VLOOKUP(D132,DB!A:I,9,0),"")</f>
        <v/>
      </c>
    </row>
    <row r="133" spans="1:12" ht="15">
      <c r="A133" s="152"/>
      <c r="B133" s="152" t="str">
        <f>IFERROR(VLOOKUP(D133,DB!A:K,11,0),"")</f>
        <v/>
      </c>
      <c r="C133" s="152"/>
      <c r="D133" s="152"/>
      <c r="E133" s="152"/>
      <c r="F133" s="153"/>
      <c r="G133" s="154">
        <f ca="1">IFERROR(NOW()-F133,"")</f>
        <v>45956.670300231483</v>
      </c>
      <c r="H133" s="153"/>
      <c r="I133" s="152" t="str">
        <f>IFERROR(VLOOKUP(D133,DB!A:F,6,0),"")</f>
        <v/>
      </c>
      <c r="J133" s="152" t="str">
        <f>IFERROR(VLOOKUP(D133,DB!A:G,7,0),"")</f>
        <v/>
      </c>
      <c r="K133" s="152"/>
      <c r="L133" s="152" t="str">
        <f>IFERROR(VLOOKUP(D133,DB!A:I,9,0),"")</f>
        <v/>
      </c>
    </row>
    <row r="134" spans="1:12" ht="15">
      <c r="A134" s="152"/>
      <c r="B134" s="152" t="str">
        <f>IFERROR(VLOOKUP(D134,DB!A:K,11,0),"")</f>
        <v/>
      </c>
      <c r="C134" s="152"/>
      <c r="D134" s="152"/>
      <c r="E134" s="152"/>
      <c r="F134" s="153"/>
      <c r="G134" s="154">
        <f ca="1">IFERROR(NOW()-F134,"")</f>
        <v>45956.670300231483</v>
      </c>
      <c r="H134" s="153"/>
      <c r="I134" s="152" t="str">
        <f>IFERROR(VLOOKUP(D134,DB!A:F,6,0),"")</f>
        <v/>
      </c>
      <c r="J134" s="152" t="str">
        <f>IFERROR(VLOOKUP(D134,DB!A:G,7,0),"")</f>
        <v/>
      </c>
      <c r="K134" s="152"/>
      <c r="L134" s="152" t="str">
        <f>IFERROR(VLOOKUP(D134,DB!A:I,9,0),"")</f>
        <v/>
      </c>
    </row>
    <row r="135" spans="1:12" ht="15">
      <c r="A135" s="152"/>
      <c r="B135" s="152" t="str">
        <f>IFERROR(VLOOKUP(D135,DB!A:K,11,0),"")</f>
        <v/>
      </c>
      <c r="C135" s="152"/>
      <c r="D135" s="152"/>
      <c r="E135" s="152"/>
      <c r="F135" s="153"/>
      <c r="G135" s="154">
        <f ca="1">IFERROR(NOW()-F135,"")</f>
        <v>45956.670300231483</v>
      </c>
      <c r="H135" s="153"/>
      <c r="I135" s="152" t="str">
        <f>IFERROR(VLOOKUP(D135,DB!A:F,6,0),"")</f>
        <v/>
      </c>
      <c r="J135" s="152" t="str">
        <f>IFERROR(VLOOKUP(D135,DB!A:G,7,0),"")</f>
        <v/>
      </c>
      <c r="K135" s="152"/>
      <c r="L135" s="152" t="str">
        <f>IFERROR(VLOOKUP(D135,DB!A:I,9,0),"")</f>
        <v/>
      </c>
    </row>
    <row r="136" spans="1:12" ht="15">
      <c r="A136" s="152"/>
      <c r="B136" s="152" t="str">
        <f>IFERROR(VLOOKUP(D136,DB!A:K,11,0),"")</f>
        <v/>
      </c>
      <c r="C136" s="152"/>
      <c r="D136" s="152"/>
      <c r="E136" s="152"/>
      <c r="F136" s="153"/>
      <c r="G136" s="154">
        <f ca="1">IFERROR(NOW()-F136,"")</f>
        <v>45956.670300231483</v>
      </c>
      <c r="H136" s="153"/>
      <c r="I136" s="152" t="str">
        <f>IFERROR(VLOOKUP(D136,DB!A:F,6,0),"")</f>
        <v/>
      </c>
      <c r="J136" s="152" t="str">
        <f>IFERROR(VLOOKUP(D136,DB!A:G,7,0),"")</f>
        <v/>
      </c>
      <c r="K136" s="152"/>
      <c r="L136" s="152" t="str">
        <f>IFERROR(VLOOKUP(D136,DB!A:I,9,0),"")</f>
        <v/>
      </c>
    </row>
    <row r="137" spans="1:12" ht="15">
      <c r="A137" s="158"/>
      <c r="B137" s="158" t="str">
        <f>IFERROR(VLOOKUP(D137,DB!A:K,11,0),"")</f>
        <v/>
      </c>
      <c r="C137" s="158"/>
      <c r="D137" s="158"/>
      <c r="E137" s="158"/>
      <c r="F137" s="159"/>
      <c r="G137" s="160">
        <f ca="1">IFERROR(NOW()-F137,"")</f>
        <v>45956.670300231483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45956.670300231483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45956.670300231483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45956.670300231483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45956.670300231483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45956.670300231483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45956.670300231483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45956.670300231483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45956.670300231483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45956.670300231483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45956.670300231483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45956.670300231483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45956.670300231483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45956.670300231483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45956.670300231483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45956.670300231483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45956.670300231483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45956.670300231483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45956.670300231483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45956.670300231483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45956.670300231483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45956.670300231483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45956.670300231483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45956.670300231483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45956.670300231483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45956.670300231483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45956.670300231483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45956.670300231483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45956.670300231483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45956.670300231483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45956.670300231483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45956.670300231483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45956.670300231483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45956.670300231483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45956.670300231483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45956.670300231483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45956.670300231483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45956.670300231483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45956.670300231483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45956.670300231483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45956.670300231483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45956.670300231483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45956.670300231483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45956.670300231483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45956.670300231483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45956.670300231483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45956.670300231483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45956.670300231483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45956.670300231483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45956.670300231483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45956.670300231483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45956.670300231483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45956.670300231483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45956.670300231483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45956.670300231483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45956.670300231483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45956.670300231483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45956.670300231483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45956.670300231483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45956.670300231483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45956.670300231483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45956.670300231483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45956.670300231483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45956.670300231483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45956.670300231483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45956.670300231483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45956.670300231483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45956.670300231483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45956.670300231483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45956.670300231483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45956.670300231483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45956.670300231483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45956.670300231483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45956.670300231483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45956.670300231483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45956.670300231483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45956.670300231483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45956.670300231483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45956.670300231483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45956.670300231483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45956.670300231483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45956.670300231483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45956.670300231483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45956.670300231483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45956.670300231483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45956.670300231483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45956.670300231483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45956.670300231483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45956.670300231483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45956.670300231483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45956.670300231483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45956.670300231483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45956.670300231483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45956.670300231483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45956.670300231483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45956.670300231483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45956.670300231483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45956.670300231483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45956.670300231483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45956.670300231483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45956.670300231483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45956.670300231483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45956.670300231483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45956.670300231483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45956.670300231483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45956.670300231483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45956.670300231483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45956.670300231483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45956.670300231483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45956.670300231483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45956.670300231483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45956.670300231483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45956.670300231483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45956.670300231483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45956.670300231483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45956.670300231483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45956.670300231483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45956.670300231483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45956.670300231483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45956.670300231483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45956.670300231483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45956.670300231483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45956.670300231483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45956.670300231483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45956.670300231483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45956.670300231483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45956.670300231483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45956.670300231483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45956.670300231483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45956.670300231483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45956.670300231483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45956.670300231483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45956.670300231483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45956.670300231483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45956.670300231483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45956.670300231483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45956.670300231483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45956.670300231483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45956.670300231483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45956.670300231483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45956.670300231483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45956.670300231483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45956.670300231483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45956.670300231483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45956.670300231483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45956.670300231483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45956.670300231483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45956.670300231483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45956.670300231483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45956.670300231483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45956.670300231483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45956.670300231483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45956.670300231483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45956.670300231483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45956.670300231483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45956.670300231483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45956.670300231483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45956.670300231483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45956.670300231483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45956.670300231483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45956.670300231483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45956.670300231483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45956.670300231483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45956.670300231483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45956.670300231483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45956.670300231483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45956.670300231483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45956.670300231483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45956.670300231483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45956.670300231483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45956.670300231483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45956.670300231483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45956.670300231483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45956.670300231483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45956.670300231483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45956.670300231483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45956.670300231483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45956.670300231483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45956.670300231483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45956.670300231483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45956.670300231483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45956.670300231483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45956.670300231483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45956.670300231483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45956.670300231483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45956.670300231483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45956.670300231483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45956.670300231483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45956.670300231483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45956.670300231483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45956.670300231483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45956.670300231483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45956.670300231483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45956.670300231483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45956.670300231483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45956.670300231483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45956.670300231483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45956.670300231483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45956.670300231483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45956.670300231483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45956.670300231483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45956.670300231483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45956.670300231483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45956.670300231483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45956.670300231483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45956.670300231483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45956.670300231483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45956.670300231483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45956.670300231483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45956.670300231483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45956.670300231483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45956.670300231483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45956.670300231483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45956.670300231483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45956.670300231483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45956.670300231483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45956.670300231483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45956.670300231483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45956.670300231483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45956.670300231483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45956.670300231483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45956.670300231483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45956.670300231483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45956.670300231483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45956.670300231483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45956.670300231483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45956.670300231483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45956.670300231483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45956.670300231483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45956.670300231483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45956.670300231483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45956.670300231483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45956.670300231483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45956.670300231483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45956.670300231483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45956.670300231483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45956.670300231483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45956.670300231483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45956.670300231483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45956.670300231483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45956.670300231483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45956.670300231483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45956.670300231483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45956.670300231483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45956.670300231483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45956.670300231483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45956.670300231483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45956.670300231483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45956.670300231483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45956.670300231483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45956.670300231483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45956.670300231483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45956.670300231483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45956.670300231483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45956.670300231483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45956.670300231483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45956.670300231483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45956.670300231483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45956.670300231483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45956.670300231483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45956.670300231483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45956.670300231483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45956.670300231483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45956.670300231483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45956.670300231483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45956.670300231483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45956.670300231483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45956.670300231483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45956.670300231483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45956.670300231483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45956.670300231483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45956.670300231483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45956.670300231483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45956.670300231483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45956.670300231483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45956.670300231483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45956.670300231483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45956.670300231483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45956.670300231483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45956.670300231483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45956.670300231483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45956.670300231483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45956.670300231483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45956.670300231483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45956.670300231483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45956.670300231483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45956.670300231483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45956.670300231483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45956.670300231483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45956.670300231483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45956.670300231483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45956.670300231483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45956.670300231483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45956.670300231483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45956.670300231483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45956.670300231483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45956.670300231483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45956.670300231483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45956.670300231483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45956.670300231483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45956.670300231483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45956.670300231483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45956.670300231483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45956.670300231483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45956.670300231483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45956.670300231483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45956.670300231483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45956.670300231483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45956.670300231483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45956.670300231483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45956.670300231483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45956.670300231483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45956.670300231483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45956.670300231483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45956.670300231483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45956.670300231483</v>
      </c>
      <c r="H452" s="159"/>
      <c r="I452" s="158" t="str">
        <f>IFERROR(VLOOKUP(D452,DB!A:F,6,0),"")</f>
        <v/>
      </c>
      <c r="J452" s="158" t="str">
        <f>IFERROR(VLOOKUP(D452,DB!A:G,7,0),"")</f>
        <v/>
      </c>
      <c r="K452" s="158"/>
      <c r="L452" s="158" t="str">
        <f>IFERROR(VLOOKUP(D452,DB!A:I,9,0),"")</f>
        <v/>
      </c>
    </row>
    <row r="453" spans="1:12" ht="15">
      <c r="A453" s="158"/>
      <c r="B453" s="158" t="str">
        <f>IFERROR(VLOOKUP(D453,DB!A:K,11,0),"")</f>
        <v/>
      </c>
      <c r="C453" s="158"/>
      <c r="D453" s="158"/>
      <c r="E453" s="158"/>
      <c r="F453" s="159"/>
      <c r="G453" s="160">
        <f ca="1">IFERROR(NOW()-F453,"")</f>
        <v>45956.670300231483</v>
      </c>
      <c r="H453" s="159"/>
      <c r="I453" s="158" t="str">
        <f>IFERROR(VLOOKUP(D453,DB!A:F,6,0),"")</f>
        <v/>
      </c>
      <c r="J453" s="158" t="str">
        <f>IFERROR(VLOOKUP(D453,DB!A:G,7,0),"")</f>
        <v/>
      </c>
      <c r="K453" s="158"/>
      <c r="L453" s="158" t="str">
        <f>IFERROR(VLOOKUP(D453,DB!A:I,9,0),"")</f>
        <v/>
      </c>
    </row>
    <row r="454" spans="1:12" ht="15">
      <c r="A454" s="158"/>
      <c r="B454" s="158" t="str">
        <f>IFERROR(VLOOKUP(D454,DB!A:K,11,0),"")</f>
        <v/>
      </c>
      <c r="C454" s="158"/>
      <c r="D454" s="158"/>
      <c r="E454" s="158"/>
      <c r="F454" s="159"/>
      <c r="G454" s="160">
        <f ca="1">IFERROR(NOW()-F454,"")</f>
        <v>45956.670300231483</v>
      </c>
      <c r="H454" s="159"/>
      <c r="I454" s="158" t="str">
        <f>IFERROR(VLOOKUP(D454,DB!A:F,6,0),"")</f>
        <v/>
      </c>
      <c r="J454" s="158" t="str">
        <f>IFERROR(VLOOKUP(D454,DB!A:G,7,0),"")</f>
        <v/>
      </c>
      <c r="K454" s="158"/>
      <c r="L454" s="158" t="str">
        <f>IFERROR(VLOOKUP(D454,DB!A:I,9,0),"")</f>
        <v/>
      </c>
    </row>
    <row r="455" spans="1:12" ht="15">
      <c r="A455" s="158"/>
      <c r="B455" s="158" t="str">
        <f>IFERROR(VLOOKUP(D455,DB!A:K,11,0),"")</f>
        <v/>
      </c>
      <c r="C455" s="158"/>
      <c r="D455" s="158"/>
      <c r="E455" s="158"/>
      <c r="F455" s="159"/>
      <c r="G455" s="160">
        <f ca="1">IFERROR(NOW()-F455,"")</f>
        <v>45956.670300231483</v>
      </c>
      <c r="H455" s="159"/>
      <c r="I455" s="158" t="str">
        <f>IFERROR(VLOOKUP(D455,DB!A:F,6,0),"")</f>
        <v/>
      </c>
      <c r="J455" s="158" t="str">
        <f>IFERROR(VLOOKUP(D455,DB!A:G,7,0),"")</f>
        <v/>
      </c>
      <c r="K455" s="158"/>
      <c r="L455" s="158" t="str">
        <f>IFERROR(VLOOKUP(D455,DB!A:I,9,0),"")</f>
        <v/>
      </c>
    </row>
    <row r="456" spans="1:12" ht="15">
      <c r="A456" s="158"/>
      <c r="B456" s="158" t="str">
        <f>IFERROR(VLOOKUP(D456,DB!A:K,11,0),"")</f>
        <v/>
      </c>
      <c r="C456" s="158"/>
      <c r="D456" s="158"/>
      <c r="E456" s="158"/>
      <c r="F456" s="159"/>
      <c r="G456" s="160">
        <f ca="1">IFERROR(NOW()-F456,"")</f>
        <v>45956.670300231483</v>
      </c>
      <c r="H456" s="159"/>
      <c r="I456" s="158" t="str">
        <f>IFERROR(VLOOKUP(D456,DB!A:F,6,0),"")</f>
        <v/>
      </c>
      <c r="J456" s="158" t="str">
        <f>IFERROR(VLOOKUP(D456,DB!A:G,7,0),"")</f>
        <v/>
      </c>
      <c r="K456" s="158"/>
      <c r="L456" s="158" t="str">
        <f>IFERROR(VLOOKUP(D456,DB!A:I,9,0),"")</f>
        <v/>
      </c>
    </row>
    <row r="457" spans="1:12" ht="15">
      <c r="A457" s="158"/>
      <c r="B457" s="158" t="str">
        <f>IFERROR(VLOOKUP(D457,DB!A:K,11,0),"")</f>
        <v/>
      </c>
      <c r="C457" s="158"/>
      <c r="D457" s="158"/>
      <c r="E457" s="158"/>
      <c r="F457" s="159"/>
      <c r="G457" s="160">
        <f ca="1">IFERROR(NOW()-F457,"")</f>
        <v>45956.670300231483</v>
      </c>
      <c r="H457" s="159"/>
      <c r="I457" s="158" t="str">
        <f>IFERROR(VLOOKUP(D457,DB!A:F,6,0),"")</f>
        <v/>
      </c>
      <c r="J457" s="158" t="str">
        <f>IFERROR(VLOOKUP(D457,DB!A:G,7,0),"")</f>
        <v/>
      </c>
      <c r="K457" s="158"/>
      <c r="L457" s="158" t="str">
        <f>IFERROR(VLOOKUP(D457,DB!A:I,9,0),"")</f>
        <v/>
      </c>
    </row>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7" ht="15"/>
    <row r="568" ht="15"/>
    <row r="570" ht="15"/>
    <row r="571" ht="15"/>
    <row r="572" ht="15"/>
    <row r="573" ht="15"/>
    <row r="575" ht="15"/>
    <row r="576" ht="15"/>
    <row r="583" ht="15"/>
    <row r="584" ht="15"/>
    <row r="585" ht="15"/>
    <row r="586" ht="15"/>
    <row r="587" ht="15"/>
    <row r="588" ht="15"/>
    <row r="591" ht="15"/>
    <row r="592" ht="15"/>
    <row r="593" ht="15"/>
    <row r="594" ht="15"/>
    <row r="595" ht="15"/>
    <row r="596" ht="15"/>
    <row r="597" ht="15"/>
    <row r="598" ht="15"/>
    <row r="599" ht="15"/>
    <row r="600" ht="15"/>
    <row r="601" ht="15"/>
    <row r="602"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8" ht="15"/>
    <row r="659" ht="15"/>
    <row r="696" ht="15"/>
    <row r="697" ht="15"/>
    <row r="698" ht="15"/>
    <row r="699" ht="15"/>
    <row r="700" ht="15"/>
    <row r="701" ht="15"/>
    <row r="702" ht="15"/>
    <row r="703" ht="15"/>
    <row r="704" ht="15"/>
    <row r="705"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6" ht="15"/>
    <row r="787" ht="15"/>
    <row r="788" ht="15"/>
    <row r="790" ht="15"/>
    <row r="791"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8" ht="15"/>
    <row r="819" ht="15"/>
    <row r="820" ht="15"/>
    <row r="821" ht="15"/>
    <row r="822" ht="15"/>
    <row r="824" ht="15"/>
    <row r="825" ht="15"/>
    <row r="995" ht="15"/>
    <row r="996" ht="15"/>
    <row r="997" ht="15"/>
    <row r="998" ht="15"/>
    <row r="999" ht="15"/>
    <row r="1000" ht="15"/>
    <row r="1006" ht="15"/>
    <row r="1007" ht="15"/>
    <row r="1008" ht="15"/>
    <row r="1009" ht="15"/>
    <row r="1010" ht="15"/>
    <row r="1011" ht="15"/>
    <row r="1012"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3" ht="15"/>
    <row r="1064" ht="15"/>
    <row r="1070" ht="15"/>
    <row r="1071" ht="15"/>
    <row r="1073" ht="15"/>
    <row r="1074" ht="15"/>
    <row r="1075" ht="15"/>
    <row r="1076" ht="15"/>
    <row r="1077" ht="15"/>
    <row r="1078" ht="15"/>
    <row r="1079" ht="15"/>
    <row r="1081" ht="15"/>
    <row r="1082" ht="15"/>
    <row r="1083"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17" ht="15"/>
    <row r="1118" ht="15"/>
    <row r="1119" ht="15"/>
    <row r="1120" ht="15"/>
    <row r="1121"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2" ht="15"/>
    <row r="1153" ht="15"/>
    <row r="1154" ht="15"/>
    <row r="1155" ht="15"/>
    <row r="1156" ht="15"/>
    <row r="1157" ht="15"/>
    <row r="1158" ht="15"/>
    <row r="1159" ht="15"/>
    <row r="1160" ht="15"/>
    <row r="1161" ht="15"/>
    <row r="1162" ht="15"/>
    <row r="1163" ht="15"/>
    <row r="1164" ht="15"/>
    <row r="1165" ht="15"/>
    <row r="1167" ht="15"/>
    <row r="1168" ht="15"/>
    <row r="1169" ht="15"/>
    <row r="1170" ht="15"/>
    <row r="1171" ht="15"/>
    <row r="1172" ht="15"/>
    <row r="1173" ht="15"/>
    <row r="1174" ht="15"/>
    <row r="1175" ht="15"/>
    <row r="1176" ht="15"/>
    <row r="1177" ht="15"/>
    <row r="1178" ht="15"/>
    <row r="1181" ht="15"/>
    <row r="1182" ht="15"/>
    <row r="1183" ht="15"/>
    <row r="1184" ht="15"/>
    <row r="1185" ht="15"/>
    <row r="1186" ht="15"/>
    <row r="1187" ht="15"/>
    <row r="1189" ht="15"/>
    <row r="1190" ht="15"/>
    <row r="1191" ht="15"/>
    <row r="1192" ht="15"/>
    <row r="1193" ht="15"/>
    <row r="1194" ht="15"/>
    <row r="1195" ht="15"/>
    <row r="1196" ht="15"/>
    <row r="1197" ht="15"/>
    <row r="1198" ht="15"/>
    <row r="1199" ht="15"/>
    <row r="1201" ht="15"/>
    <row r="1202" ht="15"/>
    <row r="1203" ht="15"/>
    <row r="1204" ht="15"/>
    <row r="1205" ht="15"/>
    <row r="1206" ht="15"/>
    <row r="1207" ht="15"/>
    <row r="1208" ht="15"/>
    <row r="1209" ht="15"/>
    <row r="1210" ht="15"/>
    <row r="1218" ht="15"/>
    <row r="1219" ht="15"/>
    <row r="1222" ht="15"/>
    <row r="1223" ht="15"/>
    <row r="1224" ht="15"/>
    <row r="1225" ht="15"/>
    <row r="1226" ht="15"/>
    <row r="1227" ht="15"/>
    <row r="1228" ht="15"/>
    <row r="1229" ht="15"/>
    <row r="1232" ht="15"/>
    <row r="1233" ht="15"/>
    <row r="1234" ht="15"/>
    <row r="1235" ht="15"/>
    <row r="1236" ht="15"/>
    <row r="1237" ht="15"/>
    <row r="1238" ht="15"/>
    <row r="1239" ht="15"/>
    <row r="1240" ht="15"/>
    <row r="1241" ht="15"/>
    <row r="1242" ht="15"/>
    <row r="1243" ht="15"/>
    <row r="1245" ht="15"/>
    <row r="1246" ht="15"/>
    <row r="1247" ht="15"/>
    <row r="1250" ht="15"/>
    <row r="1252" ht="15"/>
    <row r="1254" ht="15"/>
    <row r="1257" ht="15"/>
    <row r="1258" ht="15"/>
    <row r="1259" ht="15"/>
    <row r="1261" ht="15"/>
    <row r="1263" ht="15"/>
    <row r="1264" ht="15"/>
    <row r="1265" ht="15"/>
    <row r="1266" ht="15"/>
    <row r="1267" ht="15"/>
    <row r="1269" ht="15"/>
    <row r="1270" ht="15"/>
    <row r="1271" ht="15"/>
    <row r="1272" ht="15"/>
    <row r="1274" ht="15"/>
    <row r="1276" ht="15"/>
    <row r="1277" ht="15"/>
    <row r="1279" ht="15"/>
    <row r="1280" ht="15"/>
    <row r="1281" ht="15"/>
    <row r="1282" ht="15"/>
    <row r="1284" ht="15"/>
    <row r="1286" ht="15"/>
    <row r="1287" ht="15"/>
    <row r="1288" ht="15"/>
    <row r="1289" ht="15"/>
    <row r="1291" ht="15"/>
    <row r="1292" ht="15"/>
    <row r="1293" ht="15"/>
    <row r="1294" ht="15"/>
    <row r="1295" ht="15"/>
    <row r="1296" ht="15"/>
    <row r="1297" ht="15"/>
    <row r="1300" ht="15"/>
    <row r="1302" ht="15"/>
    <row r="1303" ht="15"/>
    <row r="1304" ht="15"/>
    <row r="1305" ht="15"/>
    <row r="1306" ht="15"/>
    <row r="1307" ht="15"/>
    <row r="1308" ht="15"/>
  </sheetData>
  <dataValidations count="2">
    <dataValidation allowBlank="1" showInputMessage="1" showErrorMessage="1" sqref="E1" xr:uid="{920C6338-E771-4DAE-8C89-92A9093EA4DE}"/>
    <dataValidation type="list" allowBlank="1" showInputMessage="1" showErrorMessage="1" sqref="E2:E457"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28"/>
  <sheetViews>
    <sheetView tabSelected="1"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s="110" customFormat="1" ht="31.5" customHeight="1">
      <c r="A2" s="103" t="s">
        <v>39099</v>
      </c>
      <c r="B2" s="103" t="str">
        <f>IFERROR(VLOOKUP(D2,DB!A:K,11,0),"")</f>
        <v>R6</v>
      </c>
      <c r="C2" s="105">
        <v>1</v>
      </c>
      <c r="D2" s="103" t="s">
        <v>38564</v>
      </c>
      <c r="E2" s="106" t="s">
        <v>38998</v>
      </c>
      <c r="F2" s="107">
        <v>45956.104409722226</v>
      </c>
      <c r="G2" s="77">
        <f ca="1">IFERROR(NOW()-F2,"-")</f>
        <v>0.56589050925686024</v>
      </c>
      <c r="H2" s="107">
        <v>45956.092986111114</v>
      </c>
      <c r="I2" s="103" t="str">
        <f>IFERROR(VLOOKUP(D2,DB!A:F,6,0),"")</f>
        <v>Generator-SG</v>
      </c>
      <c r="J2" s="102" t="str">
        <f>IFERROR(VLOOKUP(D2,DB!A:G,7,0),"")</f>
        <v>Vandalized</v>
      </c>
      <c r="K2" s="108" t="s">
        <v>39100</v>
      </c>
      <c r="L2" s="109" t="str">
        <f>IFERROR(VLOOKUP(D2,DB!A:I,9,0),"")</f>
        <v>Latis</v>
      </c>
    </row>
    <row r="3" spans="1:16383" ht="31.5" customHeight="1">
      <c r="A3" s="104" t="s">
        <v>39101</v>
      </c>
      <c r="B3" s="103" t="str">
        <f>IFERROR(VLOOKUP(D3,DB!A:K,11,0),"")</f>
        <v>R6</v>
      </c>
      <c r="C3" s="105">
        <v>4</v>
      </c>
      <c r="D3" s="103" t="s">
        <v>32684</v>
      </c>
      <c r="E3" s="106" t="s">
        <v>39102</v>
      </c>
      <c r="F3" s="107">
        <v>45956.62903935185</v>
      </c>
      <c r="G3" s="77">
        <f ca="1">IFERROR(NOW()-F3,"-")</f>
        <v>4.1260879632318392E-2</v>
      </c>
      <c r="H3" s="107">
        <v>45956.619884259257</v>
      </c>
      <c r="I3" s="103" t="str">
        <f>IFERROR(VLOOKUP(D3,DB!A:F,6,0),"")</f>
        <v>SCECO</v>
      </c>
      <c r="J3" s="102" t="str">
        <f>IFERROR(VLOOKUP(D3,DB!A:G,7,0),"")</f>
        <v>Vandalized</v>
      </c>
      <c r="K3" s="108" t="s">
        <v>39103</v>
      </c>
      <c r="L3" s="109" t="str">
        <f>IFERROR(VLOOKUP(D3,DB!A:I,9,0),"")</f>
        <v>Latis</v>
      </c>
    </row>
    <row r="4" spans="1:16383" ht="31.5" customHeight="1">
      <c r="A4" s="104"/>
      <c r="B4" s="103" t="str">
        <f>IFERROR(VLOOKUP(D4,DB!A:K,11,0),"")</f>
        <v/>
      </c>
      <c r="C4" s="105"/>
      <c r="D4" s="103"/>
      <c r="E4" s="106"/>
      <c r="F4" s="107"/>
      <c r="G4" s="77">
        <f ca="1">IFERROR(NOW()-F4,"-")</f>
        <v>45956.670300231483</v>
      </c>
      <c r="H4" s="107"/>
      <c r="I4" s="103" t="str">
        <f>IFERROR(VLOOKUP(D4,DB!A:F,6,0),"")</f>
        <v/>
      </c>
      <c r="J4" s="102" t="str">
        <f>IFERROR(VLOOKUP(D4,DB!A:G,7,0),"")</f>
        <v/>
      </c>
      <c r="K4" s="108"/>
      <c r="L4" s="109" t="str">
        <f>IFERROR(VLOOKUP(D4,DB!A:I,9,0),"")</f>
        <v/>
      </c>
    </row>
    <row r="5" spans="1:16383" ht="31.5" customHeight="1">
      <c r="A5" s="104"/>
      <c r="B5" s="103" t="str">
        <f>IFERROR(VLOOKUP(D5,DB!A:K,11,0),"")</f>
        <v/>
      </c>
      <c r="C5" s="105"/>
      <c r="D5"/>
      <c r="E5" s="106"/>
      <c r="F5" s="107"/>
      <c r="G5" s="77">
        <f ca="1">IFERROR(NOW()-F5,"-")</f>
        <v>45956.670300231483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45956.670300231483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45956.670300231483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45956.670300231483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45956.670300231483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45956.670300231483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45956.670300231483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45956.670300231483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45956.670300231483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45956.670300231483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45956.670300231483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45956.670300231483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45956.670300231483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45956.670300231483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45956.670300231483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45956.670300231483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45956.670300231483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45956.670300231483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45956.670300231483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45956.670300231483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45956.670300231483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45956.670300231483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45956.670300231483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45956.670300231483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45956.670300231483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45956.670300231483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45956.670300231483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45956.670300231483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45956.670300231483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45956.670300231483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45956.670300231483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45956.670300231483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45956.670300231483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45956.670300231483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45956.670300231483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45956.670300231483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45956.670300231483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45956.670300231483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45956.670300231483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45956.670300231483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45956.670300231483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45956.670300231483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45956.670300231483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45956.670300231483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45956.670300231483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45956.670300231483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45956.670300231483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45956.670300231483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45956.670300231483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45956.670300231483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45956.670300231483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45956.670300231483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45956.670300231483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45956.670300231483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45956.670300231483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45956.670300231483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45956.670300231483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45956.670300231483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45956.670300231483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45956.670300231483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45956.670300231483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45956.670300231483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45956.670300231483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45956.670300231483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45956.670300231483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45956.670300231483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45956.670300231483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45956.670300231483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45956.670300231483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45956.670300231483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45956.670300231483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45956.670300231483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45956.670300231483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45956.670300231483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45956.670300231483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45956.670300231483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45956.670300231483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45956.670300231483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45956.670300231483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45956.670300231483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45956.670300231483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45956.670300231483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45956.670300231483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45956.670300231483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45956.670300231483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45956.670300231483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45956.670300231483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45956.670300231483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45956.670300231483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45956.670300231483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45956.670300231483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45956.670300231483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45956.670300231483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45956.670300231483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45956.670300231483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45956.670300231483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45956.670300231483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45956.670300231483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45956.670300231483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45956.670300231483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45956.670300231483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45956.670300231483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45956.670300231483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45956.670300231483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45956.670300231483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45956.670300231483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45956.670300231483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45956.670300231483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45956.670300231483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45956.670300231483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45956.670300231483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45956.670300231483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45956.670300231483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45956.670300231483</v>
      </c>
      <c r="H118" s="107"/>
      <c r="I118" s="103" t="str">
        <f>IFERROR(VLOOKUP(D118,DB!A:F,6,0),"")</f>
        <v/>
      </c>
      <c r="J118" s="102" t="str">
        <f>IFERROR(VLOOKUP(D118,DB!A:G,7,0),"")</f>
        <v/>
      </c>
      <c r="K118" s="108"/>
      <c r="L118" s="109" t="str">
        <f>IFERROR(VLOOKUP(D118,DB!A:I,9,0),"")</f>
        <v/>
      </c>
    </row>
    <row r="119" spans="1:12" ht="31.5" customHeight="1">
      <c r="A119" s="104"/>
      <c r="B119" s="103" t="str">
        <f>IFERROR(VLOOKUP(D119,DB!A:K,11,0),"")</f>
        <v/>
      </c>
      <c r="C119" s="105"/>
      <c r="D119" s="103"/>
      <c r="E119" s="106"/>
      <c r="F119" s="107"/>
      <c r="G119" s="77">
        <f ca="1">IFERROR(NOW()-F119,"-")</f>
        <v>45956.670300231483</v>
      </c>
      <c r="H119" s="107"/>
      <c r="I119" s="103" t="str">
        <f>IFERROR(VLOOKUP(D119,DB!A:F,6,0),"")</f>
        <v/>
      </c>
      <c r="J119" s="102" t="str">
        <f>IFERROR(VLOOKUP(D119,DB!A:G,7,0),"")</f>
        <v/>
      </c>
      <c r="K119" s="108"/>
      <c r="L119" s="109" t="str">
        <f>IFERROR(VLOOKUP(D119,DB!A:I,9,0),"")</f>
        <v/>
      </c>
    </row>
    <row r="120" spans="1:12" ht="31.5" customHeight="1">
      <c r="A120" s="104"/>
      <c r="B120" s="103" t="str">
        <f>IFERROR(VLOOKUP(D120,DB!A:K,11,0),"")</f>
        <v/>
      </c>
      <c r="C120" s="105"/>
      <c r="D120" s="103"/>
      <c r="E120" s="106"/>
      <c r="F120" s="107"/>
      <c r="G120" s="77">
        <f ca="1">IFERROR(NOW()-F120,"-")</f>
        <v>45956.670300231483</v>
      </c>
      <c r="H120" s="107"/>
      <c r="I120" s="103" t="str">
        <f>IFERROR(VLOOKUP(D120,DB!A:F,6,0),"")</f>
        <v/>
      </c>
      <c r="J120" s="102" t="str">
        <f>IFERROR(VLOOKUP(D120,DB!A:G,7,0),"")</f>
        <v/>
      </c>
      <c r="K120" s="108"/>
      <c r="L120" s="109" t="str">
        <f>IFERROR(VLOOKUP(D120,DB!A:I,9,0),"")</f>
        <v/>
      </c>
    </row>
    <row r="121" spans="1:12" ht="31.5" customHeight="1">
      <c r="A121" s="104"/>
      <c r="B121" s="103" t="str">
        <f>IFERROR(VLOOKUP(D121,DB!A:K,11,0),"")</f>
        <v/>
      </c>
      <c r="C121" s="105"/>
      <c r="D121" s="103"/>
      <c r="E121" s="106"/>
      <c r="F121" s="107"/>
      <c r="G121" s="77">
        <f ca="1">IFERROR(NOW()-F121,"-")</f>
        <v>45956.670300231483</v>
      </c>
      <c r="H121" s="107"/>
      <c r="I121" s="103" t="str">
        <f>IFERROR(VLOOKUP(D121,DB!A:F,6,0),"")</f>
        <v/>
      </c>
      <c r="J121" s="102" t="str">
        <f>IFERROR(VLOOKUP(D121,DB!A:G,7,0),"")</f>
        <v/>
      </c>
      <c r="K121" s="108"/>
      <c r="L121" s="109" t="str">
        <f>IFERROR(VLOOKUP(D121,DB!A:I,9,0),"")</f>
        <v/>
      </c>
    </row>
    <row r="122" spans="1:12" ht="31.5" customHeight="1">
      <c r="A122" s="104"/>
      <c r="B122" s="103" t="str">
        <f>IFERROR(VLOOKUP(D122,DB!A:K,11,0),"")</f>
        <v/>
      </c>
      <c r="C122" s="105"/>
      <c r="D122" s="103"/>
      <c r="E122" s="106"/>
      <c r="F122" s="107"/>
      <c r="G122" s="77">
        <f ca="1">IFERROR(NOW()-F122,"-")</f>
        <v>45956.670300231483</v>
      </c>
      <c r="H122" s="107"/>
      <c r="I122" s="103" t="str">
        <f>IFERROR(VLOOKUP(D122,DB!A:F,6,0),"")</f>
        <v/>
      </c>
      <c r="J122" s="102" t="str">
        <f>IFERROR(VLOOKUP(D122,DB!A:G,7,0),"")</f>
        <v/>
      </c>
      <c r="K122" s="108"/>
      <c r="L122" s="109" t="str">
        <f>IFERROR(VLOOKUP(D122,DB!A:I,9,0),"")</f>
        <v/>
      </c>
    </row>
    <row r="123" spans="1:12" ht="31.5" customHeight="1">
      <c r="A123" s="104"/>
      <c r="B123" s="103" t="str">
        <f>IFERROR(VLOOKUP(D123,DB!A:K,11,0),"")</f>
        <v/>
      </c>
      <c r="C123" s="105"/>
      <c r="D123" s="103"/>
      <c r="E123" s="106"/>
      <c r="F123" s="107"/>
      <c r="G123" s="77">
        <f ca="1">IFERROR(NOW()-F123,"-")</f>
        <v>45956.670300231483</v>
      </c>
      <c r="H123" s="107"/>
      <c r="I123" s="103" t="str">
        <f>IFERROR(VLOOKUP(D123,DB!A:F,6,0),"")</f>
        <v/>
      </c>
      <c r="J123" s="102" t="str">
        <f>IFERROR(VLOOKUP(D123,DB!A:G,7,0),"")</f>
        <v/>
      </c>
      <c r="K123" s="108"/>
      <c r="L123" s="109" t="str">
        <f>IFERROR(VLOOKUP(D123,DB!A:I,9,0),"")</f>
        <v/>
      </c>
    </row>
    <row r="124" spans="1:12" ht="31.5" customHeight="1">
      <c r="A124" s="104"/>
      <c r="B124" s="103" t="str">
        <f>IFERROR(VLOOKUP(D124,DB!A:K,11,0),"")</f>
        <v/>
      </c>
      <c r="C124" s="105"/>
      <c r="D124" s="103"/>
      <c r="E124" s="106"/>
      <c r="F124" s="107"/>
      <c r="G124" s="77">
        <f ca="1">IFERROR(NOW()-F124,"-")</f>
        <v>45956.670300231483</v>
      </c>
      <c r="H124" s="107"/>
      <c r="I124" s="103" t="str">
        <f>IFERROR(VLOOKUP(D124,DB!A:F,6,0),"")</f>
        <v/>
      </c>
      <c r="J124" s="102" t="str">
        <f>IFERROR(VLOOKUP(D124,DB!A:G,7,0),"")</f>
        <v/>
      </c>
      <c r="K124" s="108"/>
      <c r="L124" s="109" t="str">
        <f>IFERROR(VLOOKUP(D124,DB!A:I,9,0),"")</f>
        <v/>
      </c>
    </row>
    <row r="125" spans="1:12" ht="31.5" customHeight="1">
      <c r="A125" s="104"/>
      <c r="B125" s="103" t="str">
        <f>IFERROR(VLOOKUP(D125,DB!A:K,11,0),"")</f>
        <v/>
      </c>
      <c r="C125" s="105"/>
      <c r="D125" s="103"/>
      <c r="E125" s="106"/>
      <c r="F125" s="107"/>
      <c r="G125" s="77">
        <f ca="1">IFERROR(NOW()-F125,"-")</f>
        <v>45956.670300231483</v>
      </c>
      <c r="H125" s="107"/>
      <c r="I125" s="103" t="str">
        <f>IFERROR(VLOOKUP(D125,DB!A:F,6,0),"")</f>
        <v/>
      </c>
      <c r="J125" s="102" t="str">
        <f>IFERROR(VLOOKUP(D125,DB!A:G,7,0),"")</f>
        <v/>
      </c>
      <c r="K125" s="108"/>
      <c r="L125" s="109" t="str">
        <f>IFERROR(VLOOKUP(D125,DB!A:I,9,0),"")</f>
        <v/>
      </c>
    </row>
    <row r="126" spans="1:12" ht="31.5" customHeight="1">
      <c r="A126" s="104"/>
      <c r="B126" s="103" t="str">
        <f>IFERROR(VLOOKUP(D126,DB!A:K,11,0),"")</f>
        <v/>
      </c>
      <c r="C126" s="105"/>
      <c r="D126" s="103"/>
      <c r="E126" s="106"/>
      <c r="F126" s="107"/>
      <c r="G126" s="77">
        <f ca="1">IFERROR(NOW()-F126,"-")</f>
        <v>45956.670300231483</v>
      </c>
      <c r="H126" s="107"/>
      <c r="I126" s="103" t="str">
        <f>IFERROR(VLOOKUP(D126,DB!A:F,6,0),"")</f>
        <v/>
      </c>
      <c r="J126" s="102" t="str">
        <f>IFERROR(VLOOKUP(D126,DB!A:G,7,0),"")</f>
        <v/>
      </c>
      <c r="K126" s="108"/>
      <c r="L126" s="109" t="str">
        <f>IFERROR(VLOOKUP(D126,DB!A:I,9,0),"")</f>
        <v/>
      </c>
    </row>
    <row r="127" spans="1:12" ht="31.5" customHeight="1">
      <c r="A127" s="104"/>
      <c r="B127" s="103" t="str">
        <f>IFERROR(VLOOKUP(D127,DB!A:K,11,0),"")</f>
        <v/>
      </c>
      <c r="C127" s="105"/>
      <c r="D127" s="103"/>
      <c r="E127" s="106"/>
      <c r="F127" s="107"/>
      <c r="G127" s="77">
        <f ca="1">IFERROR(NOW()-F127,"-")</f>
        <v>45956.670300231483</v>
      </c>
      <c r="H127" s="107"/>
      <c r="I127" s="103" t="str">
        <f>IFERROR(VLOOKUP(D127,DB!A:F,6,0),"")</f>
        <v/>
      </c>
      <c r="J127" s="102" t="str">
        <f>IFERROR(VLOOKUP(D127,DB!A:G,7,0),"")</f>
        <v/>
      </c>
      <c r="K127" s="108"/>
      <c r="L127" s="109" t="str">
        <f>IFERROR(VLOOKUP(D127,DB!A:I,9,0),"")</f>
        <v/>
      </c>
    </row>
    <row r="128" spans="1:12" ht="31.5" customHeight="1">
      <c r="A128" s="104"/>
      <c r="B128" s="103" t="str">
        <f>IFERROR(VLOOKUP(D128,DB!A:K,11,0),"")</f>
        <v/>
      </c>
      <c r="C128" s="105"/>
      <c r="D128" s="103"/>
      <c r="E128" s="106"/>
      <c r="F128" s="107"/>
      <c r="G128" s="77">
        <f ca="1">IFERROR(NOW()-F128,"-")</f>
        <v>45956.670300231483</v>
      </c>
      <c r="H128" s="107"/>
      <c r="I128" s="103" t="str">
        <f>IFERROR(VLOOKUP(D128,DB!A:F,6,0),"")</f>
        <v/>
      </c>
      <c r="J128" s="102" t="str">
        <f>IFERROR(VLOOKUP(D128,DB!A:G,7,0),"")</f>
        <v/>
      </c>
      <c r="K128" s="108"/>
      <c r="L128" s="109" t="str">
        <f>IFERROR(VLOOKUP(D128,DB!A:I,9,0),"")</f>
        <v/>
      </c>
    </row>
  </sheetData>
  <dataValidations count="2">
    <dataValidation allowBlank="1" showInputMessage="1" showErrorMessage="1" sqref="E1" xr:uid="{380493DB-286A-4683-AF55-C78F04945A49}"/>
    <dataValidation type="list" allowBlank="1" showInputMessage="1" showErrorMessage="1" sqref="E2:E12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2025-10-26T13:07:12Z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