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80" documentId="13_ncr:1_{F6CB121F-512D-4AA6-A0C1-0FB36C537598}" xr6:coauthVersionLast="47" xr6:coauthVersionMax="47" xr10:uidLastSave="{A147D5D9-333C-47BC-A4FF-046F584E5040}"/>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<sst xmlns="http://schemas.openxmlformats.org/spreadsheetml/2006/main" count="180309" uniqueCount="39138">
  <si>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</si>
  <si>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</si>
  <si>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</si>
  <si>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</si>
  <si>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</si>
  <si>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</si>
  <si>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</si>
  <si>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</si>
  <si>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</si>
  <si>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</si>
  <si>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</si>
  <si>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</si>
  <si>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</si>
  <si>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</si>
  <si>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</si>
  <si>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</si>
  <si>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</si>
  <si>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</si>
  <si>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</si>
  <si>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</si>
  <si>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</si>
  <si>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</si>
  <si>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</si>
  <si>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</si>
  <si>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</si>
  <si>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</si>
  <si>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</si>
  <si>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</si>
  <si>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</si>
  <si>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</si>
  <si>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</si>
  <si>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</si>
  <si>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</si>
  <si>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</si>
  <si>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</si>
  <si>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</si>
  <si>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</si>
  <si>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</si>
  <si>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</si>
  <si>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</si>
  <si>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</si>
  <si>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</si>
  <si>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</si>
  <si>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</si>
  <si>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</si>
  <si>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</si>
  <si>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</si>
  <si>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</si>
  <si>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</si>
  <si>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</si>
  <si>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</si>
  <si>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</si>
  <si>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</si>
  <si>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</si>
  <si>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</si>
  <si>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</si>
  <si>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</si>
  <si>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</si>
  <si>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</si>
  <si>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</si>
  <si>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</si>
  <si>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</si>
  <si>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</si>
  <si>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</si>
  <si>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</si>
  <si>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</si>
  <si>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</si>
  <si>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</si>
  <si>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</si>
  <si>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</si>
  <si>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</si>
  <si>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</si>
  <si>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</si>
  <si>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</si>
  <si>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</si>
  <si>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</si>
  <si>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</si>
  <si>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</si>
  <si>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</si>
  <si>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</si>
  <si>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</si>
  <si>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</si>
  <si>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</si>
  <si>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</si>
  <si>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</si>
  <si>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</si>
  <si>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</si>
  <si>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</si>
  <si>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</si>
  <si>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</si>
  <si>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</si>
  <si>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</si>
  <si>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</si>
  <si>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</si>
  <si>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</si>
  <si>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</si>
  <si>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</si>
  <si>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</si>
  <si>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</si>
  <si>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</si>
  <si>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</si>
  <si>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</si>
  <si>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</si>
  <si>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</si>
  <si>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</si>
  <si>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</si>
  <si>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</si>
  <si>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</si>
  <si>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</si>
  <si>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</si>
  <si>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</si>
  <si>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</si>
  <si>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</si>
  <si>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</si>
  <si>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</si>
  <si>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</si>
  <si>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</si>
  <si>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</si>
  <si>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</si>
  <si>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</si>
  <si>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</si>
  <si>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</si>
  <si>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</si>
  <si>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</si>
  <si>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</si>
  <si>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</si>
  <si>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</si>
  <si>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</si>
  <si>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</si>
  <si>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</si>
  <si>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</si>
  <si>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</si>
  <si>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</si>
  <si>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</si>
  <si>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</si>
  <si>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</si>
  <si>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</si>
  <si>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</si>
  <si>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</si>
  <si>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</si>
  <si>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</si>
  <si>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</si>
  <si>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</si>
  <si>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</si>
  <si>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</si>
  <si>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</si>
  <si>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</si>
  <si>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</si>
  <si>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</si>
  <si>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</si>
  <si>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</si>
  <si>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</si>
  <si>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</si>
  <si>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</si>
  <si>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</si>
  <si>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</si>
  <si>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</si>
  <si>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</si>
  <si>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</si>
  <si>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</si>
  <si>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</si>
  <si>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</si>
  <si>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</si>
  <si>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</si>
  <si>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</si>
  <si>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</si>
  <si>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</si>
  <si>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</si>
  <si>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</si>
  <si>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</si>
  <si>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</si>
  <si>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</si>
  <si>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</si>
  <si>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</si>
  <si>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</si>
  <si>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</si>
  <si>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</si>
  <si>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</si>
  <si>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</si>
  <si>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</si>
  <si>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</si>
  <si>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</si>
  <si>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</si>
  <si>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</si>
  <si>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</si>
  <si>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</si>
  <si>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</si>
  <si>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</si>
  <si>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</si>
  <si>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</si>
  <si>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</si>
  <si>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</si>
  <si>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</si>
  <si>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</si>
  <si>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</si>
  <si>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</si>
  <si>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</si>
  <si>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</si>
  <si>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</si>
  <si>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</si>
  <si>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</si>
  <si>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</si>
  <si>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</si>
  <si>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</si>
  <si>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</si>
  <si>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</si>
  <si>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</si>
  <si>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</si>
  <si>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</si>
  <si>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</si>
  <si>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</si>
  <si>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</si>
  <si>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</si>
  <si>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</si>
  <si>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</si>
  <si>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</si>
  <si>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</si>
  <si>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</si>
  <si>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</si>
  <si>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</si>
  <si>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</si>
  <si>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</si>
  <si>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</si>
  <si>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</si>
  <si>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</si>
  <si>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</si>
  <si>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</si>
  <si>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</si>
  <si>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</si>
  <si>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</si>
  <si>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</si>
  <si>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</si>
  <si>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</si>
  <si>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</si>
  <si>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</si>
  <si>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</si>
  <si>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</si>
  <si>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</si>
  <si>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</si>
  <si>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</si>
  <si>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</si>
  <si>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</si>
  <si>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</si>
  <si>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</si>
  <si>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</si>
  <si>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</si>
  <si>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</si>
  <si>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</si>
  <si>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</si>
  <si>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</si>
  <si>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</si>
  <si>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</si>
  <si>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</si>
  <si>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</si>
  <si>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</si>
  <si>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</si>
  <si>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</si>
  <si>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</si>
  <si>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</si>
  <si>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</si>
  <si>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</si>
  <si>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</si>
  <si>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</si>
  <si>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</si>
  <si>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</si>
  <si>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</si>
  <si>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</si>
  <si>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</si>
  <si>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</si>
  <si>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</si>
  <si>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</si>
  <si>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</si>
  <si>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</si>
  <si>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</si>
  <si>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</si>
  <si>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</si>
  <si>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</si>
  <si>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</si>
  <si>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</si>
  <si>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</si>
  <si>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</si>
  <si>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</si>
  <si>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</si>
  <si>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</si>
  <si>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</si>
  <si>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</si>
  <si>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</si>
  <si>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</si>
  <si>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</si>
  <si>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</si>
  <si>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</si>
  <si>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</si>
  <si>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</si>
  <si>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</si>
  <si>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</si>
  <si>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</si>
  <si>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</si>
  <si>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</si>
  <si>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</si>
  <si>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</si>
  <si>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</si>
  <si>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</si>
  <si>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</si>
  <si>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</si>
  <si>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</si>
  <si>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</si>
  <si>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</si>
  <si>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</si>
  <si>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</si>
  <si>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</si>
  <si>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</si>
  <si>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</si>
  <si>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</si>
  <si>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</si>
  <si>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</si>
  <si>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</si>
  <si>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</si>
  <si>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</si>
  <si>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</si>
  <si>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</si>
  <si>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</si>
  <si>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</si>
  <si>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</si>
  <si>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</si>
  <si>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</si>
  <si>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</si>
  <si>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</si>
  <si>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</si>
  <si>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</si>
  <si>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</si>
  <si>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</si>
  <si>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</si>
  <si>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</si>
  <si>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</si>
  <si>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</si>
  <si>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</si>
  <si>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</si>
  <si>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</si>
  <si>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</si>
  <si>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</si>
  <si>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</si>
  <si>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</si>
  <si>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</si>
  <si>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</si>
  <si>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</si>
  <si>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</si>
  <si>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</si>
  <si>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</si>
  <si>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</si>
  <si>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</si>
  <si>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</si>
  <si>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</si>
  <si>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</si>
  <si>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</si>
  <si>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</si>
  <si>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</si>
  <si>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</si>
  <si>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</si>
  <si>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</si>
  <si>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</si>
  <si>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</si>
  <si>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</si>
  <si>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</si>
  <si>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</si>
  <si>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</si>
  <si>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</si>
  <si>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</si>
  <si>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</si>
  <si>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</si>
  <si>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</si>
  <si>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</si>
  <si>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</si>
  <si>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</si>
  <si>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</si>
  <si>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</si>
  <si>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</si>
  <si>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</si>
  <si>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</si>
  <si>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</si>
  <si>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</si>
  <si>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</si>
  <si>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</si>
  <si>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</si>
  <si>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</si>
  <si>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</si>
  <si>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</si>
  <si>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</si>
  <si>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</si>
  <si>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</si>
  <si>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</si>
  <si>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</si>
  <si>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</si>
  <si>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</si>
  <si>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</si>
  <si>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</si>
  <si>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</si>
  <si>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</si>
  <si>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</si>
  <si>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</si>
  <si>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</si>
  <si>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</si>
  <si>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</si>
  <si>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</si>
  <si>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</si>
  <si>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</si>
  <si>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</si>
  <si>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</si>
  <si>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</si>
  <si>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</si>
  <si>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</si>
  <si>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</si>
  <si>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</si>
  <si>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</si>
  <si>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</si>
  <si>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</si>
  <si>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</si>
  <si>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</si>
  <si>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</si>
  <si>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</si>
  <si>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</si>
  <si>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</si>
  <si>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</si>
  <si>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</si>
  <si>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</si>
  <si>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</si>
  <si>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</si>
  <si>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</si>
  <si>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</si>
  <si>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</si>
  <si>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</si>
  <si>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</si>
  <si>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</si>
  <si>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</si>
  <si>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</si>
  <si>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</si>
  <si>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</si>
  <si>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</si>
  <si>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</si>
  <si>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</si>
  <si>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</si>
  <si>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</si>
  <si>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</si>
  <si>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</si>
  <si>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</si>
  <si>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</si>
  <si>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</si>
  <si>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</si>
  <si>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</si>
  <si>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</si>
  <si>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</si>
  <si>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</si>
  <si>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</si>
  <si>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</si>
  <si>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</si>
  <si>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</si>
  <si>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</si>
  <si>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</si>
  <si>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</si>
  <si>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</si>
  <si>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</si>
  <si>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</si>
  <si>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</si>
  <si>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</si>
  <si>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</si>
  <si>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</si>
  <si>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</si>
  <si>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</si>
  <si>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</si>
  <si>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</si>
  <si>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</si>
  <si>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</si>
  <si>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</si>
  <si>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</si>
  <si>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</si>
  <si>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</si>
  <si>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</si>
  <si>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</si>
  <si>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</si>
  <si>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</si>
  <si>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</si>
  <si>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</si>
  <si>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</si>
  <si>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</si>
  <si>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</si>
  <si>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</si>
  <si>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</si>
  <si>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</si>
  <si>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</si>
  <si>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</si>
  <si>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</si>
  <si>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</si>
  <si>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</si>
  <si>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</si>
  <si>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</si>
  <si>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</si>
  <si>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</si>
  <si>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</si>
  <si>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</si>
  <si>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</si>
  <si>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</si>
  <si>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</si>
  <si>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</si>
  <si>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</si>
  <si>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</si>
  <si>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</si>
  <si>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</si>
  <si>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</si>
  <si>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</si>
  <si>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</si>
  <si>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</si>
  <si>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</si>
  <si>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</si>
  <si>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</si>
  <si>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</si>
  <si>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</si>
  <si>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</si>
  <si>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</si>
  <si>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</si>
  <si>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</si>
  <si>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</si>
  <si>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</si>
  <si>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</si>
  <si>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</si>
  <si>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</si>
  <si>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</si>
  <si>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</si>
  <si>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</si>
  <si>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</si>
  <si>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</si>
  <si>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</si>
  <si>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</si>
  <si>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</si>
  <si>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</si>
  <si>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</si>
  <si>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</si>
  <si>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</si>
  <si>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</si>
  <si>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</si>
  <si>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</si>
  <si>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</si>
  <si>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</si>
  <si>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</si>
  <si>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</si>
  <si>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</si>
  <si>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</si>
  <si>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</si>
  <si>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</si>
  <si>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</si>
  <si>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</si>
  <si>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</si>
  <si>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</si>
  <si>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</si>
  <si>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</si>
  <si>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</si>
  <si>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</si>
  <si>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</si>
  <si>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</si>
  <si>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</si>
  <si>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</si>
  <si>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</si>
  <si>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</si>
  <si>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</si>
  <si>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</si>
  <si>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</si>
  <si>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</si>
  <si>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</si>
  <si>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</si>
  <si>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</si>
  <si>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</si>
  <si>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</si>
  <si>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</si>
  <si>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</si>
  <si>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</si>
  <si>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</si>
  <si>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</si>
  <si>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</si>
  <si>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</si>
  <si>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</si>
  <si>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</si>
  <si>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</si>
  <si>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</si>
  <si>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</si>
  <si>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</si>
  <si>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</si>
  <si>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</si>
  <si>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</si>
  <si>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</si>
  <si>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</si>
  <si>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</si>
  <si>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</si>
  <si>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</si>
  <si>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</si>
  <si>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</si>
  <si>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</si>
  <si>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</si>
  <si>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</si>
  <si>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</si>
  <si>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</si>
  <si>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</si>
  <si>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</si>
  <si>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</si>
  <si>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</si>
  <si>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</si>
  <si>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</si>
  <si>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</si>
  <si>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</si>
  <si>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</si>
  <si>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</si>
  <si>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</si>
  <si>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</si>
  <si>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</si>
  <si>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</si>
  <si>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</si>
  <si>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</si>
  <si>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</si>
  <si>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</si>
  <si>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</si>
  <si>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</si>
  <si>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</si>
  <si>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</si>
  <si>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</si>
  <si>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</si>
  <si>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</si>
  <si>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</si>
  <si>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</si>
  <si>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</si>
  <si>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</si>
  <si>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</si>
  <si>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</si>
  <si>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</si>
  <si>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</si>
  <si>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</si>
  <si>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</si>
  <si>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</si>
  <si>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</si>
  <si>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</si>
  <si>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</si>
  <si>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</si>
  <si>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</si>
  <si>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</si>
  <si>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</si>
  <si>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</si>
  <si>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</si>
  <si>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</si>
  <si>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</si>
  <si>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</si>
  <si>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</si>
  <si>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</si>
  <si>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</si>
  <si>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</si>
  <si>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</si>
  <si>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</si>
  <si>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</si>
  <si>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</si>
  <si>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</si>
  <si>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</si>
  <si>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</si>
  <si>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</si>
  <si>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</si>
  <si>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</si>
  <si>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</si>
  <si>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</si>
  <si>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</si>
  <si>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</si>
  <si>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</si>
  <si>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</si>
  <si>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</si>
  <si>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</si>
  <si>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</si>
  <si>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</si>
  <si>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</si>
  <si>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</si>
  <si>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</si>
  <si>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</si>
  <si>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</si>
  <si>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</si>
  <si>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</si>
  <si>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</si>
  <si>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</si>
  <si>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</si>
  <si>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</si>
  <si>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</si>
  <si>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</si>
  <si>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</si>
  <si>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</si>
  <si>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</si>
  <si>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</si>
  <si>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</si>
  <si>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</si>
  <si>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</si>
  <si>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</si>
  <si>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</si>
  <si>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</si>
  <si>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</si>
  <si>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</si>
  <si>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</si>
  <si>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</si>
  <si>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</si>
  <si>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</si>
  <si>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</si>
  <si>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</si>
  <si>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</si>
  <si>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</si>
  <si>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</si>
  <si>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</si>
  <si>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</si>
  <si>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</si>
  <si>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</si>
  <si>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</si>
  <si>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</si>
  <si>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</si>
  <si>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</si>
  <si>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</si>
  <si>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</si>
  <si>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</si>
  <si>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</si>
  <si>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</si>
  <si>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</si>
  <si>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</si>
  <si>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</si>
  <si>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</si>
  <si>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</si>
  <si>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</si>
  <si>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</si>
  <si>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</si>
  <si>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</si>
  <si>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</si>
  <si>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</si>
  <si>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</si>
  <si>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</si>
  <si>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</si>
  <si>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</si>
  <si>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</si>
  <si>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</si>
  <si>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</si>
  <si>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</si>
  <si>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</si>
  <si>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</si>
  <si>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</si>
  <si>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</si>
  <si>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</si>
  <si>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</si>
  <si>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</si>
  <si>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</si>
  <si>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</si>
  <si>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</si>
  <si>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</si>
  <si>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</si>
  <si>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</si>
  <si>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</si>
  <si>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</si>
  <si>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</si>
  <si>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</si>
  <si>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</si>
  <si>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</si>
  <si>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</si>
  <si>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</si>
  <si>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</si>
  <si>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</si>
  <si>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</si>
  <si>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</si>
  <si>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</si>
  <si>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</si>
  <si>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</si>
  <si>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</si>
  <si>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</si>
  <si>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</si>
  <si>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</si>
  <si>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</si>
  <si>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</si>
  <si>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</si>
  <si>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</si>
  <si>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</si>
  <si>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</si>
  <si>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</si>
  <si>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</si>
  <si>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</si>
  <si>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</si>
  <si>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</si>
  <si>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</si>
  <si>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</si>
  <si>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</si>
  <si>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</si>
  <si>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</si>
  <si>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</si>
  <si>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</si>
  <si>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</si>
  <si>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</si>
  <si>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</si>
  <si>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</si>
  <si>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</si>
  <si>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</si>
  <si>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</si>
  <si>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</si>
  <si>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</si>
  <si>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</si>
  <si>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</si>
  <si>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</si>
  <si>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</si>
  <si>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</si>
  <si>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</si>
  <si>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</si>
  <si>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</si>
  <si>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</si>
  <si>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</si>
  <si>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</si>
  <si>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</si>
  <si>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</si>
  <si>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</si>
  <si>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</si>
  <si>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</si>
  <si>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</si>
  <si>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</si>
  <si>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</si>
  <si>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</si>
  <si>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</si>
  <si>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</si>
  <si>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</si>
  <si>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</si>
  <si>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</si>
  <si>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</si>
  <si>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</si>
  <si>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</si>
  <si>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</si>
  <si>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</si>
  <si>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</si>
  <si>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</si>
  <si>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</si>
  <si>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</si>
  <si>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</si>
  <si>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</si>
  <si>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</si>
  <si>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</si>
  <si>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</si>
  <si>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</si>
  <si>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</si>
  <si>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</si>
  <si>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</si>
  <si>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</si>
  <si>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</si>
  <si>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</si>
  <si>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</si>
  <si>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</si>
  <si>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</si>
  <si>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</si>
  <si>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</si>
  <si>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</si>
  <si>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</si>
  <si>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</si>
  <si>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</si>
  <si>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</si>
  <si>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</si>
  <si>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</si>
  <si>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</si>
  <si>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</si>
  <si>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</si>
  <si>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</si>
  <si>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</si>
  <si>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</si>
  <si>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</si>
  <si>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</si>
  <si>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</si>
  <si>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</si>
  <si>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</si>
  <si>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</si>
  <si>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</si>
  <si>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</si>
  <si>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</si>
  <si>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</si>
  <si>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</si>
  <si>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</si>
  <si>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</si>
  <si>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</si>
  <si>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</si>
  <si>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</si>
  <si>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</si>
  <si>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</si>
  <si>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</si>
  <si>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</si>
  <si>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</si>
  <si>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</si>
  <si>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</si>
  <si>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</si>
  <si>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</si>
  <si>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</si>
  <si>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</si>
  <si>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</si>
  <si>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</si>
  <si>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</si>
  <si>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</si>
  <si>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</si>
  <si>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</si>
  <si>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</si>
  <si>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</si>
  <si>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</si>
  <si>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</si>
  <si>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</si>
  <si>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</si>
  <si>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</si>
  <si>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</si>
  <si>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</si>
  <si>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</si>
  <si>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</si>
  <si>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</si>
  <si>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</si>
  <si>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</si>
  <si>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</si>
  <si>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</si>
  <si>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</si>
  <si>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</si>
  <si>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</si>
  <si>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</si>
  <si>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</si>
  <si>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</si>
  <si>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</si>
  <si>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</si>
  <si>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</si>
  <si>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</si>
  <si>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</si>
  <si>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</si>
  <si>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</si>
  <si>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</si>
  <si>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</si>
  <si>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</si>
  <si>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</si>
  <si>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</si>
  <si>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</si>
  <si>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</si>
  <si>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</si>
  <si>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</si>
  <si>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</si>
  <si>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</si>
  <si>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</si>
  <si>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</si>
  <si>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</si>
  <si>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</si>
  <si>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</si>
  <si>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</si>
  <si>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</si>
  <si>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</si>
  <si>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</si>
  <si>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</si>
  <si>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</si>
  <si>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</si>
  <si>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</si>
  <si>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</si>
  <si>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</si>
  <si>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</si>
  <si>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</si>
  <si>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</si>
  <si>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</si>
  <si>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</si>
  <si>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</si>
  <si>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</si>
  <si>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</si>
  <si>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</si>
  <si>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</si>
  <si>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</si>
  <si>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</si>
  <si>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</si>
  <si>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</si>
  <si>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</si>
  <si>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</si>
  <si>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</si>
  <si>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</si>
  <si>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</si>
  <si>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</si>
  <si>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</si>
  <si>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</si>
  <si>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</si>
  <si>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</si>
  <si>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</si>
  <si>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</si>
  <si>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</si>
  <si>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</si>
  <si>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</si>
  <si>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</si>
  <si>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</si>
  <si>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</si>
  <si>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</si>
  <si>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</si>
  <si>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</si>
  <si>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</si>
  <si>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</si>
  <si>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</si>
  <si>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</si>
  <si>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</si>
  <si>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</si>
  <si>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</si>
  <si>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</si>
  <si>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</si>
  <si>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</si>
  <si>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</si>
  <si>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</si>
  <si>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</si>
  <si>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</si>
  <si>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</si>
  <si>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</si>
  <si>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</si>
  <si>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</si>
  <si>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</si>
  <si>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</si>
  <si>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</si>
  <si>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</si>
  <si>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</si>
  <si>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</si>
  <si>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</si>
  <si>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</si>
  <si>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</si>
  <si>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</si>
  <si>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</si>
  <si>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</si>
  <si>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</si>
  <si>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</si>
  <si>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</si>
  <si>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</si>
  <si>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</si>
  <si>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</si>
  <si>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</si>
  <si>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</si>
  <si>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</si>
  <si>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</si>
  <si>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</si>
  <si>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</si>
  <si>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</si>
  <si>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</si>
  <si>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</si>
  <si>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</si>
  <si>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</si>
  <si>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</si>
  <si>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</si>
  <si>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</si>
  <si>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</si>
  <si>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</si>
  <si>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</si>
  <si>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</si>
  <si>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</si>
  <si>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</si>
  <si>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</si>
  <si>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</si>
  <si>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</si>
  <si>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</si>
  <si>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</si>
  <si>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</si>
  <si>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</si>
  <si>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</si>
  <si>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</si>
  <si>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</si>
  <si>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</si>
  <si>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</si>
  <si>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</si>
  <si>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</si>
  <si>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</si>
  <si>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</si>
  <si>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</si>
  <si>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</si>
  <si>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</si>
  <si>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</si>
  <si>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</si>
  <si>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</si>
  <si>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</si>
  <si>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</si>
  <si>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</si>
  <si>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</si>
  <si>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</si>
  <si>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</si>
  <si>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</si>
  <si>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</si>
  <si>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</si>
  <si>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</si>
  <si>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</si>
  <si>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</si>
  <si>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</si>
  <si>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</si>
  <si>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</si>
  <si>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</si>
  <si>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</si>
  <si>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</si>
  <si>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</si>
  <si>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</si>
  <si>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</si>
  <si>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</si>
  <si>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</si>
  <si>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</si>
  <si>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</si>
  <si>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</si>
  <si>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</si>
  <si>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</si>
  <si>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</si>
  <si>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</si>
  <si>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</si>
  <si>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</si>
  <si>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</si>
  <si>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</si>
  <si>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</si>
  <si>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</si>
  <si>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</si>
  <si>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</si>
  <si>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</si>
  <si>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</si>
  <si>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</si>
  <si>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</si>
  <si>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</si>
  <si>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</si>
  <si>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</si>
  <si>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</si>
  <si>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</si>
  <si>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</si>
  <si>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</si>
  <si>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</si>
  <si>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</si>
  <si>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</si>
  <si>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</si>
  <si>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</si>
  <si>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</si>
  <si>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</si>
  <si>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</si>
  <si>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</si>
  <si>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</si>
  <si>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</si>
  <si>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</si>
  <si>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</si>
  <si>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</si>
  <si>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</si>
  <si>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</si>
  <si>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</si>
  <si>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</si>
  <si>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</si>
  <si>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</si>
  <si>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</si>
  <si>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</si>
  <si>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</si>
  <si>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</si>
  <si>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</si>
  <si>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</si>
  <si>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</si>
  <si>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</si>
  <si>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</si>
  <si>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</si>
  <si>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</si>
  <si>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</si>
  <si>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</si>
  <si>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</si>
  <si>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</si>
  <si>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</si>
  <si>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</si>
  <si>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</si>
  <si>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</si>
  <si>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</si>
  <si>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</si>
  <si>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</si>
  <si>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</si>
  <si>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</si>
  <si>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</si>
  <si>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</si>
  <si>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</si>
  <si>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</si>
  <si>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</si>
  <si>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</si>
  <si>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</si>
  <si>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</si>
  <si>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</si>
  <si>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</si>
  <si>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</si>
  <si>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</si>
  <si>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</si>
  <si>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</si>
  <si>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</si>
  <si>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</si>
  <si>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</si>
  <si>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</si>
  <si>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</si>
  <si>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</si>
  <si>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</si>
  <si>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</si>
  <si>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</si>
  <si>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</si>
  <si>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</si>
  <si>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</si>
  <si>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</si>
  <si>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</si>
  <si>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</si>
  <si>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</si>
  <si>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</si>
  <si>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</si>
  <si>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</si>
  <si>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</si>
  <si>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</si>
  <si>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</si>
  <si>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</si>
  <si>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</si>
  <si>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</si>
  <si>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</si>
  <si>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</si>
  <si>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</si>
  <si>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</si>
  <si>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</si>
  <si>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</si>
  <si>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</si>
  <si>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</si>
  <si>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</si>
  <si>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</si>
  <si>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</si>
  <si>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</si>
  <si>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</si>
  <si>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</si>
  <si>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</si>
  <si>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</si>
  <si>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</si>
  <si>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</si>
  <si>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</si>
  <si>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</si>
  <si>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</si>
  <si>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</si>
  <si>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</si>
  <si>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</si>
  <si>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</si>
  <si>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</si>
  <si>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</si>
  <si>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</si>
  <si>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</si>
  <si>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</si>
  <si>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</si>
  <si>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</si>
  <si>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</si>
  <si>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</si>
  <si>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</si>
  <si>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</si>
  <si>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</si>
  <si>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</si>
  <si>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</si>
  <si>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</si>
  <si>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</si>
  <si>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</si>
  <si>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</si>
  <si>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</si>
  <si>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</si>
  <si>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</si>
  <si>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</si>
  <si>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</si>
  <si>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</si>
  <si>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</si>
  <si>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</si>
  <si>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</si>
  <si>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</si>
  <si>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</si>
  <si>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</si>
  <si>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</si>
  <si>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</si>
  <si>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</si>
  <si>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</si>
  <si>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</si>
  <si>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</si>
  <si>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</si>
  <si>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</si>
  <si>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</si>
  <si>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</si>
  <si>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</si>
  <si>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</si>
  <si>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</si>
  <si>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</si>
  <si>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</si>
  <si>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</si>
  <si>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</si>
  <si>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</si>
  <si>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</si>
  <si>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</si>
  <si>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</si>
  <si>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</si>
  <si>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</si>
  <si>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</si>
  <si>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</si>
  <si>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</si>
  <si>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</si>
  <si>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</si>
  <si>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</si>
  <si>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</si>
  <si>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</si>
  <si>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</si>
  <si>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</si>
  <si>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</si>
  <si>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</si>
  <si>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</si>
  <si>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</si>
  <si>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</si>
  <si>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</si>
  <si>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</si>
  <si>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</si>
  <si>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</si>
  <si>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</si>
  <si>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</si>
  <si>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</si>
  <si>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</si>
  <si>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</si>
  <si>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</si>
  <si>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</si>
  <si>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</si>
  <si>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</si>
  <si>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</si>
  <si>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</si>
  <si>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</si>
  <si>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</si>
  <si>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</si>
  <si>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</si>
  <si>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</si>
  <si>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</si>
  <si>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</si>
  <si>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</si>
  <si>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</si>
  <si>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</si>
  <si>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</si>
  <si>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</si>
  <si>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</si>
  <si>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</si>
  <si>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</si>
  <si>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</si>
  <si>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</si>
  <si>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</si>
  <si>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</si>
  <si>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</si>
  <si>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</si>
  <si>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</si>
  <si>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</si>
  <si>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</si>
  <si>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</si>
  <si>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</si>
  <si>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</si>
  <si>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</si>
  <si>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</si>
  <si>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</si>
  <si>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</si>
  <si>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</si>
  <si>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</si>
  <si>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</si>
  <si>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</si>
  <si>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</si>
  <si>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</si>
  <si>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</si>
  <si>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</si>
  <si>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</si>
  <si>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</si>
  <si>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</si>
  <si>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</si>
  <si>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</si>
  <si>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</si>
  <si>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</si>
  <si>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</si>
  <si>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</si>
  <si>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</si>
  <si>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</si>
  <si>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</si>
  <si>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</si>
  <si>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</si>
  <si>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</si>
  <si>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</si>
  <si>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</si>
  <si>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</si>
  <si>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</si>
  <si>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</si>
  <si>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</si>
  <si>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</si>
  <si>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</si>
  <si>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</si>
  <si>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</si>
  <si>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</si>
  <si>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</si>
  <si>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</si>
  <si>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</si>
  <si>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</si>
  <si>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</si>
  <si>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</si>
  <si>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</si>
  <si>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</si>
  <si>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</si>
  <si>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</si>
  <si>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</si>
  <si>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</si>
  <si>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</si>
  <si>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</si>
  <si>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</si>
  <si>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</si>
  <si>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</si>
  <si>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</si>
  <si>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</si>
  <si>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</si>
  <si>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</si>
  <si>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</si>
  <si>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</si>
  <si>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</si>
  <si>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</si>
  <si>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</si>
  <si>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</si>
  <si>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</si>
  <si>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</si>
  <si>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</si>
  <si>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</si>
  <si>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</si>
  <si>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</si>
  <si>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</si>
  <si>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</si>
  <si>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</si>
  <si>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</si>
  <si>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</si>
  <si>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</si>
  <si>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</si>
  <si>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</si>
  <si>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</si>
  <si>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</si>
  <si>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</si>
  <si>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</si>
  <si>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</si>
  <si>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</si>
  <si>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</si>
  <si>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</si>
  <si>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</si>
  <si>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</si>
  <si>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</si>
  <si>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</si>
  <si>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</si>
  <si>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</si>
  <si>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</si>
  <si>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</si>
  <si>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</si>
  <si>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</si>
  <si>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</si>
  <si>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</si>
  <si>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</si>
  <si>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</si>
  <si>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</si>
  <si>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</si>
  <si>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</si>
  <si>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</si>
  <si>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</si>
  <si>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</si>
  <si>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</si>
  <si>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</si>
  <si>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</si>
  <si>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</si>
  <si>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</si>
  <si>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</si>
  <si>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</si>
  <si>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</si>
  <si>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</si>
  <si>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</si>
  <si>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</si>
  <si>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</si>
  <si>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</si>
  <si>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</si>
  <si>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</si>
  <si>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</si>
  <si>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</si>
  <si>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</si>
  <si>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</si>
  <si>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</si>
  <si>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</si>
  <si>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</si>
  <si>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</si>
  <si>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</si>
  <si>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</si>
  <si>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</si>
  <si>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</si>
  <si>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</si>
  <si>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</si>
  <si>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</si>
  <si>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</si>
  <si>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</si>
  <si>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</si>
  <si>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</si>
  <si>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</si>
  <si>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</si>
  <si>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</si>
  <si>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</si>
  <si>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</si>
  <si>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</si>
  <si>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</si>
  <si>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</si>
  <si>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</si>
  <si>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</si>
  <si>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</si>
  <si>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</si>
  <si>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</si>
  <si>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</si>
  <si>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</si>
  <si>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</si>
  <si>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</si>
  <si>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</si>
  <si>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</si>
  <si>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</si>
  <si>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</si>
  <si>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</si>
  <si>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</si>
  <si>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</si>
  <si>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</si>
  <si>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</si>
  <si>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</si>
  <si>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</si>
  <si>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</si>
  <si>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</si>
  <si>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</si>
  <si>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</si>
  <si>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</si>
  <si>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</si>
  <si>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</si>
  <si>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</si>
  <si>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</si>
  <si>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</si>
  <si>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</si>
  <si>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</si>
  <si>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</si>
  <si>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</si>
  <si>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</si>
  <si>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</si>
  <si>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</si>
  <si>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</si>
  <si>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</si>
  <si>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</si>
  <si>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</si>
  <si>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</si>
  <si>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</si>
  <si>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</si>
  <si>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</si>
  <si>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</si>
  <si>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</si>
  <si>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</si>
  <si>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</si>
  <si>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</si>
  <si>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</si>
  <si>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</si>
  <si>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</si>
  <si>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</si>
  <si>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</si>
  <si>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</si>
  <si>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</si>
  <si>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</si>
  <si>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</si>
  <si>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</si>
  <si>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</si>
  <si>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</si>
  <si>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</si>
  <si>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</si>
  <si>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</si>
  <si>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</si>
  <si>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</si>
  <si>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</si>
  <si>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</si>
  <si>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</si>
  <si>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</si>
  <si>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</si>
  <si>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</si>
  <si>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</si>
  <si>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</si>
  <si>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</si>
  <si>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</si>
  <si>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</si>
  <si>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</si>
  <si>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</si>
  <si>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</si>
  <si>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</si>
  <si>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</si>
  <si>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</si>
  <si>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</si>
  <si>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</si>
  <si>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</si>
  <si>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</si>
  <si>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</si>
  <si>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</si>
  <si>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</si>
  <si>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</si>
  <si>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</si>
  <si>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</si>
  <si>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</si>
  <si>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</si>
  <si>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</si>
  <si>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</si>
  <si>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</si>
  <si>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</si>
  <si>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</si>
  <si>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</si>
  <si>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</si>
  <si>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</si>
  <si>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</si>
  <si>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</si>
  <si>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</si>
  <si>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</si>
  <si>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</si>
  <si>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</si>
  <si>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</si>
  <si>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</si>
  <si>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</si>
  <si>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</si>
  <si>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</si>
  <si>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</si>
  <si>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</si>
  <si>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</si>
  <si>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</si>
  <si>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</si>
  <si>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</si>
  <si>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</si>
  <si>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</si>
  <si>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</si>
  <si>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</si>
  <si>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</si>
  <si>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</si>
  <si>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</si>
  <si>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</si>
  <si>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</si>
  <si>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</si>
  <si>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</si>
  <si>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</si>
  <si>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</si>
  <si>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</si>
  <si>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</si>
  <si>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</si>
  <si>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</si>
  <si>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</si>
  <si>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</si>
  <si>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</si>
  <si>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</si>
  <si>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</si>
  <si>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</si>
  <si>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</si>
  <si>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</si>
  <si>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</si>
  <si>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</si>
  <si>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</si>
  <si>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</si>
  <si>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</si>
  <si>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</si>
  <si>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</si>
  <si>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</si>
  <si>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</si>
  <si>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</si>
  <si>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</si>
  <si>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</si>
  <si>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</si>
  <si>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</si>
  <si>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</si>
  <si>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</si>
  <si>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</si>
  <si>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</si>
  <si>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</si>
  <si>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</si>
  <si>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</si>
  <si>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</si>
  <si>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</si>
  <si>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</si>
  <si>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</si>
  <si>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</si>
  <si>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</si>
  <si>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</si>
  <si>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</si>
  <si>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</si>
  <si>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</si>
  <si>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</si>
  <si>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</si>
  <si>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</si>
  <si>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</si>
  <si>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</si>
  <si>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</si>
  <si>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</si>
  <si>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</si>
  <si>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</si>
  <si>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</si>
  <si>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</si>
  <si>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</si>
  <si>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</si>
  <si>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</si>
  <si>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</si>
  <si>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</si>
  <si>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</si>
  <si>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</si>
  <si>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</si>
  <si>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</si>
  <si>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</si>
  <si>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</si>
  <si>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</si>
  <si>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</si>
  <si>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</si>
  <si>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</si>
  <si>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</si>
  <si>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</si>
  <si>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</si>
  <si>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</si>
  <si>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</si>
  <si>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</si>
  <si>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</si>
  <si>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</si>
  <si>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</si>
  <si>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</si>
  <si>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</si>
  <si>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</si>
  <si>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</si>
  <si>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</si>
  <si>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</si>
  <si>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</si>
  <si>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</si>
  <si>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</si>
  <si>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</si>
  <si>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</si>
  <si>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</si>
  <si>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</si>
  <si>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</si>
  <si>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</si>
  <si>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</si>
  <si>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</si>
  <si>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</si>
  <si>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</si>
  <si>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</si>
  <si>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</si>
  <si>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</si>
  <si>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</si>
  <si>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</si>
  <si>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</si>
  <si>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</si>
  <si>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</si>
  <si>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</si>
  <si>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</si>
  <si>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</si>
  <si>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</si>
  <si>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</si>
  <si>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</si>
  <si>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</si>
  <si>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</si>
  <si>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</si>
  <si>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</si>
  <si>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</si>
  <si>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</si>
  <si>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</si>
  <si>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</si>
  <si>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</si>
  <si>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</si>
  <si>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</si>
  <si>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</si>
  <si>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</si>
  <si>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</si>
  <si>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</si>
  <si>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</si>
  <si>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</si>
  <si>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</si>
  <si>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</si>
  <si>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</si>
  <si>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</si>
  <si>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</si>
  <si>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</si>
  <si>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</si>
  <si>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</si>
  <si>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</si>
  <si>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</si>
  <si>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</si>
  <si>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</si>
  <si>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</si>
  <si>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</si>
  <si>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</si>
  <si>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</si>
  <si>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</si>
  <si>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</si>
  <si>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</si>
  <si>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</si>
  <si>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</si>
  <si>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</si>
  <si>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</si>
  <si>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</si>
  <si>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</si>
  <si>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</si>
  <si>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</si>
  <si>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</si>
  <si>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</si>
  <si>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</si>
  <si>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</si>
  <si>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</si>
  <si>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</si>
  <si>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</si>
  <si>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</si>
  <si>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</si>
  <si>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</si>
  <si>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</si>
  <si>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</si>
  <si>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</si>
  <si>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</si>
  <si>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</si>
  <si>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</si>
  <si>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</si>
  <si>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</si>
  <si>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</si>
  <si>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</si>
  <si>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</si>
  <si>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</si>
  <si>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</si>
  <si>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</si>
  <si>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</si>
  <si>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</si>
  <si>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</si>
  <si>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</si>
  <si>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</si>
  <si>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</si>
  <si>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</si>
  <si>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</si>
  <si>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</si>
  <si>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</si>
  <si>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</si>
  <si>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</si>
  <si>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</si>
  <si>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</si>
  <si>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</si>
  <si>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</si>
  <si>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</si>
  <si>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</si>
  <si>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</si>
  <si>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</si>
  <si>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</si>
  <si>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</si>
  <si>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</si>
  <si>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</si>
  <si>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</si>
  <si>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</si>
  <si>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</si>
  <si>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</si>
  <si>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</si>
  <si>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</si>
  <si>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</si>
  <si>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</si>
  <si>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</si>
  <si>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</si>
  <si>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</si>
  <si>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</si>
  <si>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</si>
  <si>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</si>
  <si>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</si>
  <si>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</si>
  <si>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</si>
  <si>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</si>
  <si>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</si>
  <si>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</si>
  <si>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</si>
  <si>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</si>
  <si>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</si>
  <si>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</si>
  <si>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</si>
  <si>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</si>
  <si>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</si>
  <si>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</si>
  <si>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</si>
  <si>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</si>
  <si>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</si>
  <si>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</si>
  <si>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</si>
  <si>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</si>
  <si>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</si>
  <si>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</si>
  <si>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</si>
  <si>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</si>
  <si>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</si>
  <si>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</si>
  <si>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</si>
  <si>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</si>
  <si>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</si>
  <si>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</si>
  <si>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</si>
  <si>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</si>
  <si>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</si>
  <si>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</si>
  <si>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</si>
  <si>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</si>
  <si>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</si>
  <si>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</si>
  <si>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</si>
  <si>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</si>
  <si>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</si>
  <si>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</si>
  <si>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</si>
  <si>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</si>
  <si>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</si>
  <si>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</si>
  <si>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</si>
  <si>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</si>
  <si>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</si>
  <si>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</si>
  <si>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</si>
  <si>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</si>
  <si>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</si>
  <si>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</si>
  <si>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</si>
  <si>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</si>
  <si>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</si>
  <si>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</si>
  <si>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</si>
  <si>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</si>
  <si>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</si>
  <si>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</si>
  <si>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</si>
  <si>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</si>
  <si>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</si>
  <si>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</si>
  <si>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</si>
  <si>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</si>
  <si>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</si>
  <si>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</si>
  <si>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</si>
  <si>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</si>
  <si>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</si>
  <si>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</si>
  <si>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</si>
  <si>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</si>
  <si>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</si>
  <si>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</si>
  <si>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</si>
  <si>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</si>
  <si>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</si>
  <si>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</si>
  <si>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</si>
  <si>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</si>
  <si>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</si>
  <si>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</si>
  <si>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</si>
  <si>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</si>
  <si>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</si>
  <si>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</si>
  <si>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</si>
  <si>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</si>
  <si>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</si>
  <si>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</si>
  <si>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</si>
  <si>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</si>
  <si>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</si>
  <si>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</si>
  <si>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</si>
  <si>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</si>
  <si>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</si>
  <si>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</si>
  <si>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</si>
  <si>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</si>
  <si>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</si>
  <si>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</si>
  <si>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</si>
  <si>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</si>
  <si>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</si>
  <si>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</si>
  <si>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</si>
  <si>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</si>
  <si>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</si>
  <si>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</si>
  <si>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</si>
  <si>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</si>
  <si>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</si>
  <si>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</si>
  <si>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</si>
  <si>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</si>
  <si>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</si>
  <si>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</si>
  <si>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</si>
  <si>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</si>
  <si>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</si>
  <si>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</si>
  <si>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</si>
  <si>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</si>
  <si>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</si>
  <si>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</si>
  <si>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</si>
  <si>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</si>
  <si>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</si>
  <si>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</si>
  <si>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</si>
  <si>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</si>
  <si>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</si>
  <si>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</si>
  <si>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</si>
  <si>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</si>
  <si>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</si>
  <si>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</si>
  <si>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</si>
  <si>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</si>
  <si>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</si>
  <si>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</si>
  <si>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</si>
  <si>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</si>
  <si>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</si>
  <si>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</si>
  <si>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</si>
  <si>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</si>
  <si>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</si>
  <si>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</si>
  <si>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</si>
  <si>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</si>
  <si>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</si>
  <si>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</si>
  <si>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</si>
  <si>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</si>
  <si>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</si>
  <si>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</si>
  <si>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</si>
  <si>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</si>
  <si>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</si>
  <si>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</si>
  <si>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</si>
  <si>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</si>
  <si>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</si>
  <si>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</si>
  <si>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</si>
  <si>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</si>
  <si>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</si>
  <si>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</si>
  <si>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</si>
  <si>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</si>
  <si>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</si>
  <si>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</si>
  <si>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</si>
  <si>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</si>
  <si>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</si>
  <si>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</si>
  <si>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</si>
  <si>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</si>
  <si>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</si>
  <si>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</si>
  <si>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</si>
  <si>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</si>
  <si>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</si>
  <si>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</si>
  <si>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</si>
  <si>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</si>
  <si>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</si>
  <si>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</si>
  <si>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</si>
  <si>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</si>
  <si>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</si>
  <si>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</si>
  <si>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</si>
  <si>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</si>
  <si>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</si>
  <si>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</si>
  <si>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</si>
  <si>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</si>
  <si>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</si>
  <si>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</si>
  <si>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</si>
  <si>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</si>
  <si>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</si>
  <si>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</si>
  <si>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</si>
  <si>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</si>
  <si>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</si>
  <si>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</si>
  <si>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</si>
  <si>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</si>
  <si>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</si>
  <si>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</si>
  <si>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</si>
  <si>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</si>
  <si>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</si>
  <si>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</si>
  <si>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</si>
  <si>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</si>
  <si>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</si>
  <si>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</si>
  <si>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</si>
  <si>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</si>
  <si>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</si>
  <si>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</si>
  <si>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</si>
  <si>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</si>
  <si>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</si>
  <si>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</si>
  <si>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</si>
  <si>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</si>
  <si>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</si>
  <si>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</si>
  <si>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</si>
  <si>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</si>
  <si>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</si>
  <si>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</si>
  <si>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</si>
  <si>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</si>
  <si>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</si>
  <si>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</si>
  <si>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</si>
  <si>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</si>
  <si>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</si>
  <si>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</si>
  <si>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</si>
  <si>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</si>
  <si>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</si>
  <si>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</si>
  <si>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</si>
  <si>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</si>
  <si>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</si>
  <si>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</si>
  <si>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</si>
  <si>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</si>
  <si>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</si>
  <si>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</si>
  <si>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</si>
  <si>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</si>
  <si>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</si>
  <si>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</si>
  <si>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</si>
  <si>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</si>
  <si>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</si>
  <si>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</si>
  <si>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</si>
  <si>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</si>
  <si>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</si>
  <si>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</si>
  <si>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</si>
  <si>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</si>
  <si>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</si>
  <si>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</si>
  <si>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</si>
  <si>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</si>
  <si>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</si>
  <si>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</si>
  <si>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</si>
  <si>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</si>
  <si>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</si>
  <si>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</si>
  <si>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</si>
  <si>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</si>
  <si>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</si>
  <si>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</si>
  <si>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</si>
  <si>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</si>
  <si>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</si>
  <si>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</si>
  <si>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</si>
  <si>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</si>
  <si>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</si>
  <si>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</si>
  <si>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</si>
  <si>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</si>
  <si>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</si>
  <si>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</si>
  <si>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</si>
  <si>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</si>
  <si>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</si>
  <si>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</si>
  <si>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</si>
  <si>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</si>
  <si>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</si>
  <si>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</si>
  <si>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</si>
  <si>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</si>
  <si>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</si>
  <si>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</si>
  <si>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</si>
  <si>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</si>
  <si>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</si>
  <si>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</si>
  <si>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</si>
  <si>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</si>
  <si>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</si>
  <si>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</si>
  <si>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</si>
  <si>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</si>
  <si>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</si>
  <si>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</si>
  <si>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</si>
  <si>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</si>
  <si>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</si>
  <si>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</si>
  <si>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</si>
  <si>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</si>
  <si>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</si>
  <si>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</si>
  <si>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</si>
  <si>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</si>
  <si>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</si>
  <si>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</si>
  <si>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</si>
  <si>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</si>
  <si>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</si>
  <si>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</si>
  <si>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</si>
  <si>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</si>
  <si>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</si>
  <si>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</si>
  <si>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</si>
  <si>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</si>
  <si>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</si>
  <si>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</si>
  <si>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</si>
  <si>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</si>
  <si>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</si>
  <si>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</si>
  <si>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</si>
  <si>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</si>
  <si>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</si>
  <si>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</si>
  <si>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</si>
  <si>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</si>
  <si>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</si>
  <si>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</si>
  <si>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</si>
  <si>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</si>
  <si>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</si>
  <si>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</si>
  <si>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</si>
  <si>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</si>
  <si>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</si>
  <si>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</si>
  <si>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</si>
  <si>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</si>
  <si>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</si>
  <si>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</si>
  <si>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</si>
  <si>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</si>
  <si>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</si>
  <si>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</si>
  <si>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</si>
  <si>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</si>
  <si>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</si>
  <si>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</si>
  <si>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</si>
  <si>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</si>
  <si>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</si>
  <si>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</si>
  <si>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</si>
  <si>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</si>
  <si>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</si>
  <si>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</si>
  <si>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</si>
  <si>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</si>
  <si>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</si>
  <si>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</si>
  <si>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</si>
  <si>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</si>
  <si>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</si>
  <si>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</si>
  <si>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</si>
  <si>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</si>
  <si>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</si>
  <si>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</si>
  <si>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</si>
  <si>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</si>
  <si>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</si>
  <si>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</si>
  <si>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</si>
  <si>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</si>
  <si>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</si>
  <si>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</si>
  <si>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</si>
  <si>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</si>
  <si>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</si>
  <si>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</si>
  <si>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</si>
  <si>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</si>
  <si>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</si>
  <si>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</si>
  <si>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</si>
  <si>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</si>
  <si>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</si>
  <si>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</si>
  <si>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</si>
  <si>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</si>
  <si>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</si>
  <si>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</si>
  <si>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</si>
  <si>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</si>
  <si>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</si>
  <si>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</si>
  <si>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</si>
  <si>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</si>
  <si>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</si>
  <si>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</si>
  <si>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</si>
  <si>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</si>
  <si>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</si>
  <si>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</si>
  <si>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</si>
  <si>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</si>
  <si>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</si>
  <si>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</si>
  <si>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</si>
  <si>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</si>
  <si>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</si>
  <si>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</si>
  <si>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</si>
  <si>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</si>
  <si>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</si>
  <si>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</si>
  <si>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</si>
  <si>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</si>
  <si>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</si>
  <si>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</si>
  <si>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</si>
  <si>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</si>
  <si>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</si>
  <si>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</si>
  <si>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</si>
  <si>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</si>
  <si>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</si>
  <si>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</si>
  <si>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</si>
  <si>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</si>
  <si>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</si>
  <si>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</si>
  <si>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</si>
  <si>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</si>
  <si>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</si>
  <si>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</si>
  <si>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</si>
  <si>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</si>
  <si>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</si>
  <si>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</si>
  <si>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</si>
  <si>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</si>
  <si>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</si>
  <si>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</si>
  <si>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</si>
  <si>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</si>
  <si>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</si>
  <si>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</si>
  <si>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</si>
  <si>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</si>
  <si>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</si>
  <si>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</si>
  <si>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</si>
  <si>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</si>
  <si>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</si>
  <si>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</si>
  <si>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</si>
  <si>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</si>
  <si>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</si>
  <si>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</si>
  <si>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</si>
  <si>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</si>
  <si>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</si>
  <si>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</si>
  <si>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</si>
  <si>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</si>
  <si>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</si>
  <si>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</si>
  <si>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</si>
  <si>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</si>
  <si>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</si>
  <si>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</si>
  <si>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</si>
  <si>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</si>
  <si>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</si>
  <si>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</si>
  <si>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</si>
  <si>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</si>
  <si>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</si>
  <si>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</si>
  <si>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</si>
  <si>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</si>
  <si>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</si>
  <si>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</si>
  <si>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</si>
  <si>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</si>
  <si>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</si>
  <si>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</si>
  <si>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</si>
  <si>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</si>
  <si>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</si>
  <si>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</si>
  <si>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</si>
  <si>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</si>
  <si>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</si>
  <si>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</si>
  <si>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</si>
  <si>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</si>
  <si>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</si>
  <si>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</si>
  <si>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</si>
  <si>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</si>
  <si>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</si>
  <si>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</si>
  <si>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</si>
  <si>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</si>
  <si>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</si>
  <si>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</si>
  <si>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</si>
  <si>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</si>
  <si>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</si>
  <si>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</si>
  <si>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</si>
  <si>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</si>
  <si>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</si>
  <si>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</si>
  <si>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</si>
  <si>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</si>
  <si>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</si>
  <si>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</si>
  <si>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</si>
  <si>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</si>
  <si>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</si>
  <si>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</si>
  <si>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</si>
  <si>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</si>
  <si>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</si>
  <si>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</si>
  <si>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</si>
  <si>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</si>
  <si>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</si>
  <si>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</si>
  <si>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</si>
  <si>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</si>
  <si>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</si>
  <si>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</si>
  <si>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</si>
  <si>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</si>
  <si>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</si>
  <si>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</si>
  <si>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</si>
  <si>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</si>
  <si>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</si>
  <si>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</si>
  <si>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</si>
  <si>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</si>
  <si>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</si>
  <si>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</si>
  <si>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</si>
  <si>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</si>
  <si>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</si>
  <si>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</si>
  <si>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</si>
  <si>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</si>
  <si>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</si>
  <si>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</si>
  <si>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</si>
  <si>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</si>
  <si>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</si>
  <si>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</si>
  <si>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</si>
  <si>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</si>
  <si>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</si>
  <si>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</si>
  <si>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</si>
  <si>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</si>
  <si>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</si>
  <si>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</si>
  <si>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</si>
  <si>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</si>
  <si>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</si>
  <si>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</si>
  <si>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</si>
  <si>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</si>
  <si>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</si>
  <si>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</si>
  <si>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</si>
  <si>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</si>
  <si>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</si>
  <si>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</si>
  <si>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</si>
  <si>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</si>
  <si>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</si>
  <si>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</si>
  <si>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</si>
  <si>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</si>
  <si>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</si>
  <si>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</si>
  <si>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</si>
  <si>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</si>
  <si>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</si>
  <si>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</si>
  <si>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</si>
  <si>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</si>
  <si>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</si>
  <si>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</si>
  <si>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</si>
  <si>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</si>
  <si>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</si>
  <si>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</si>
  <si>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</si>
  <si>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</si>
  <si>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</si>
  <si>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</si>
  <si>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</si>
  <si>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</si>
  <si>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</si>
  <si>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</si>
  <si>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</si>
  <si>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</si>
  <si>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</si>
  <si>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</si>
  <si>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</si>
  <si>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</si>
  <si>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</si>
  <si>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</si>
  <si>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</si>
  <si>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</si>
  <si>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</si>
  <si>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</si>
  <si>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</si>
  <si>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</si>
  <si>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</si>
  <si>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</si>
  <si>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</si>
  <si>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</si>
  <si>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</si>
  <si>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</si>
  <si>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</si>
  <si>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</si>
  <si>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</si>
  <si>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</si>
  <si>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</si>
  <si>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</si>
  <si>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</si>
  <si>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</si>
  <si>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</si>
  <si>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</si>
  <si>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</si>
  <si>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</si>
  <si>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</si>
  <si>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</si>
  <si>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</si>
  <si>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</si>
  <si>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</si>
  <si>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</si>
  <si>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</si>
  <si>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</si>
  <si>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</si>
  <si>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</si>
  <si>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</si>
  <si>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</si>
  <si>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</si>
  <si>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</si>
  <si>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</si>
  <si>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</si>
  <si>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</si>
  <si>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</si>
  <si>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</si>
  <si>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</si>
  <si>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</si>
  <si>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</si>
  <si>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</si>
  <si>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</si>
  <si>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</si>
  <si>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</si>
  <si>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</si>
  <si>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</si>
  <si>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</si>
  <si>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</si>
  <si>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</si>
  <si>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</si>
  <si>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</si>
  <si>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</si>
  <si>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</si>
  <si>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</si>
  <si>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</si>
  <si>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</si>
  <si>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</si>
  <si>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</si>
  <si>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</si>
  <si>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</si>
  <si>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</si>
  <si>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</si>
  <si>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</si>
  <si>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</si>
  <si>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</si>
  <si>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</si>
  <si>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</si>
  <si>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</si>
  <si>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</si>
  <si>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</si>
  <si>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</si>
  <si>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</si>
  <si>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</si>
  <si>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</si>
  <si>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</si>
  <si>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</si>
  <si>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</si>
  <si>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</si>
  <si>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</si>
  <si>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</si>
  <si>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</si>
  <si>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</si>
  <si>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</si>
  <si>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</si>
  <si>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</si>
  <si>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</si>
  <si>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</si>
  <si>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</si>
  <si>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</si>
  <si>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</si>
  <si>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</si>
  <si>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</si>
  <si>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</si>
  <si>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</si>
  <si>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</si>
  <si>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</si>
  <si>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</si>
  <si>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</si>
  <si>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</si>
  <si>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</si>
  <si>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</si>
  <si>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</si>
  <si>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</si>
  <si>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</si>
  <si>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</si>
  <si>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</si>
  <si>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</si>
  <si>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</si>
  <si>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</si>
  <si>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</si>
  <si>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</si>
  <si>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</si>
  <si>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</si>
  <si>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</si>
  <si>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</si>
  <si>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</si>
  <si>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</si>
  <si>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</si>
  <si>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</si>
  <si>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</si>
  <si>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</si>
  <si>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</si>
  <si>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</si>
  <si>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</si>
  <si>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</si>
  <si>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</si>
  <si>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</si>
  <si>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</si>
  <si>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</si>
  <si>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</si>
  <si>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</si>
  <si>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</si>
  <si>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</si>
  <si>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</si>
  <si>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</si>
  <si>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</si>
  <si>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</si>
  <si>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</si>
  <si>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</si>
  <si>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</si>
  <si>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</si>
  <si>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</si>
  <si>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</si>
  <si>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</si>
  <si>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</si>
  <si>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</si>
  <si>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</si>
  <si>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</si>
  <si>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</si>
  <si>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</si>
  <si>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</si>
  <si>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</si>
  <si>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</si>
  <si>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</si>
  <si>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</si>
  <si>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</si>
  <si>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</si>
  <si>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</si>
  <si>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</si>
  <si>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</si>
  <si>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</si>
  <si>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</si>
  <si>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</si>
  <si>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</si>
  <si>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</si>
  <si>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</si>
  <si>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</si>
  <si>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</si>
  <si>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</si>
  <si>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</si>
  <si>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</si>
  <si>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</si>
  <si>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</si>
  <si>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</si>
  <si>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</si>
  <si>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</si>
  <si>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</si>
  <si>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</si>
  <si>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</si>
  <si>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</si>
  <si>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</si>
  <si>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</si>
  <si>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</si>
  <si>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</si>
  <si>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</si>
  <si>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</si>
  <si>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</si>
  <si>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</si>
  <si>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</si>
  <si>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</si>
  <si>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</si>
  <si>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</si>
  <si>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</si>
  <si>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</si>
  <si>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</si>
  <si>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</si>
  <si>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</si>
  <si>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</si>
  <si>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</si>
  <si>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</si>
  <si>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</si>
  <si>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</si>
  <si>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</si>
  <si>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</si>
  <si>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</si>
  <si>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</si>
  <si>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</si>
  <si>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</si>
  <si>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</si>
  <si>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</si>
  <si>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</si>
  <si>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</si>
  <si>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</si>
  <si>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</si>
  <si>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</si>
  <si>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</si>
  <si>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</si>
  <si>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</si>
  <si>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</si>
  <si>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</si>
  <si>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</si>
  <si>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</si>
  <si>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</si>
  <si>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</si>
  <si>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</si>
  <si>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</si>
  <si>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</si>
  <si>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</si>
  <si>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</si>
  <si>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</si>
  <si>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</si>
  <si>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</si>
  <si>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</si>
  <si>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</si>
  <si>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</si>
  <si>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</si>
  <si>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</si>
  <si>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</si>
  <si>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</si>
  <si>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</si>
  <si>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</si>
  <si>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</si>
  <si>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</si>
  <si>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</si>
  <si>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</si>
  <si>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</si>
  <si>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</si>
  <si>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</si>
  <si>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</si>
  <si>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</si>
  <si>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</si>
  <si>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</si>
  <si>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</si>
  <si>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</si>
  <si>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</si>
  <si>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</si>
  <si>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</si>
  <si>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</si>
  <si>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</si>
  <si>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</si>
  <si>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</si>
  <si>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</si>
  <si>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</si>
  <si>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</si>
  <si>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</si>
  <si>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</si>
  <si>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</si>
  <si>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</si>
  <si>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</si>
  <si>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</si>
  <si>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</si>
  <si>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</si>
  <si>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</si>
  <si>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</si>
  <si>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</si>
  <si>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</si>
  <si>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</si>
  <si>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</si>
  <si>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</si>
  <si>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</si>
  <si>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</si>
  <si>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</si>
  <si>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</si>
  <si>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</si>
  <si>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</si>
  <si>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</si>
  <si>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</si>
  <si>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</si>
  <si>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</si>
  <si>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</si>
  <si>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</si>
  <si>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</si>
  <si>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</si>
  <si>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</si>
  <si>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</si>
  <si>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</si>
  <si>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</si>
  <si>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</si>
  <si>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</si>
  <si>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</si>
  <si>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</si>
  <si>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</si>
  <si>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</si>
  <si>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</si>
  <si>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</si>
  <si>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</si>
  <si>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</si>
  <si>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</si>
  <si>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</si>
  <si>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</si>
  <si>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</si>
  <si>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</si>
  <si>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</si>
  <si>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</si>
  <si>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</si>
  <si>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</si>
  <si>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</si>
  <si>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</si>
  <si>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</si>
  <si>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</si>
  <si>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</si>
  <si>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</si>
  <si>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</si>
  <si>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</si>
  <si>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</si>
  <si>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</si>
  <si>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</si>
  <si>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</si>
  <si>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</si>
  <si>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</si>
  <si>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</si>
  <si>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</si>
  <si>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</si>
  <si>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</si>
  <si>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</si>
  <si>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</si>
  <si>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</si>
  <si>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</si>
  <si>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</si>
  <si>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</si>
  <si>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</si>
  <si>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</si>
  <si>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</si>
  <si>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</si>
  <si>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</si>
  <si>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</si>
  <si>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</si>
  <si>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</si>
  <si>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</si>
  <si>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</si>
  <si>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</si>
  <si>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</si>
  <si>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</si>
  <si>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</si>
  <si>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</si>
  <si>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</si>
  <si>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</si>
  <si>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</si>
  <si>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</si>
  <si>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</si>
  <si>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</si>
  <si>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</si>
  <si>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</si>
  <si>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</si>
  <si>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</si>
  <si>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</si>
  <si>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</si>
  <si>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</si>
  <si>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</si>
  <si>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</si>
  <si>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</si>
  <si>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</si>
  <si>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</si>
  <si>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</si>
  <si>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</si>
  <si>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</si>
  <si>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</si>
  <si>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</si>
  <si>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</si>
  <si>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</si>
  <si>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</si>
  <si>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</si>
  <si>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</si>
  <si>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</si>
  <si>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</si>
  <si>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</si>
  <si>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</si>
  <si>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</si>
  <si>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</si>
  <si>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</si>
  <si>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</si>
  <si>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</si>
  <si>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</si>
  <si>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</si>
  <si>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</si>
  <si>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</si>
  <si>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</si>
  <si>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</si>
  <si>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</si>
  <si>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</si>
  <si>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</si>
  <si>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</si>
  <si>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</si>
  <si>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</si>
  <si>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</si>
  <si>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</si>
  <si>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</si>
  <si>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</si>
  <si>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</si>
  <si>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</si>
  <si>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</si>
  <si>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</si>
  <si>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</si>
  <si>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</si>
  <si>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</si>
  <si>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</si>
  <si>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</si>
  <si>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</si>
  <si>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</si>
  <si>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</si>
  <si>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</si>
  <si>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</si>
  <si>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</si>
  <si>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</si>
  <si>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</si>
  <si>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</si>
  <si>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</si>
  <si>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</si>
  <si>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</si>
  <si>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</si>
  <si>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</si>
  <si>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</si>
  <si>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</si>
  <si>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</si>
  <si>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</si>
  <si>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</si>
  <si>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</si>
  <si>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</si>
  <si>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</si>
  <si>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</si>
  <si>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</si>
  <si>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</si>
  <si>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</si>
  <si>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</si>
  <si>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</si>
  <si>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</si>
  <si>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</si>
  <si>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</si>
  <si>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</si>
  <si>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</si>
  <si>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</si>
  <si>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</si>
  <si>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</si>
  <si>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</si>
  <si>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</si>
  <si>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</si>
  <si>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</si>
  <si>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</si>
  <si>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</si>
  <si>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</si>
  <si>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</si>
  <si>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</si>
  <si>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</si>
  <si>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</si>
  <si>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</si>
  <si>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</si>
  <si>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</si>
  <si>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</si>
  <si>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</si>
  <si>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</si>
  <si>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</si>
  <si>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</si>
  <si>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</si>
  <si>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</si>
  <si>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</si>
  <si>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</si>
  <si>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</si>
  <si>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</si>
  <si>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</si>
  <si>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</si>
  <si>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</si>
  <si>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</si>
  <si>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</si>
  <si>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</si>
  <si>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</si>
  <si>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</si>
  <si>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</si>
  <si>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</si>
  <si>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</si>
  <si>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</si>
  <si>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</si>
  <si>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</si>
  <si>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</si>
  <si>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</si>
  <si>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</si>
  <si>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</si>
  <si>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</si>
  <si>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</si>
  <si>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</si>
  <si>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</si>
  <si>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</si>
  <si>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</si>
  <si>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</si>
  <si>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</si>
  <si>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</si>
  <si>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</si>
  <si>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</si>
  <si>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</si>
  <si>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</si>
  <si>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</si>
  <si>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</si>
  <si>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</si>
  <si>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</si>
  <si>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</si>
  <si>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</si>
  <si>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</si>
  <si>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</si>
  <si>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</si>
  <si>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</si>
  <si>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</si>
  <si>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</si>
  <si>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</si>
  <si>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</si>
  <si>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</si>
  <si>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</si>
  <si>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</si>
  <si>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</si>
  <si>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</si>
  <si>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</si>
  <si>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</si>
  <si>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</si>
  <si>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</si>
  <si>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</si>
  <si>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</si>
  <si>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</si>
  <si>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</si>
  <si>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</si>
  <si>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</si>
  <si>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</si>
  <si>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</si>
  <si>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</si>
  <si>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</si>
  <si>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</si>
  <si>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</si>
  <si>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</si>
  <si>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</si>
  <si>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</si>
  <si>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</si>
  <si>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</si>
  <si>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</si>
  <si>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</si>
  <si>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</si>
  <si>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</si>
  <si>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</si>
  <si>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</si>
  <si>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</si>
  <si>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</si>
  <si>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</si>
  <si>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</si>
  <si>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</si>
  <si>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</si>
  <si>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</si>
  <si>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</si>
  <si>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</si>
  <si>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</si>
  <si>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</si>
  <si>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</si>
  <si>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</si>
  <si>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</si>
  <si>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</si>
  <si>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</si>
  <si>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</si>
  <si>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</si>
  <si>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</si>
  <si>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</si>
  <si>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</si>
  <si>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</si>
  <si>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</si>
  <si>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</si>
  <si>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</si>
  <si>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</si>
  <si>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</si>
  <si>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</si>
  <si>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</si>
  <si>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</si>
  <si>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</si>
  <si>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</si>
  <si>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</si>
  <si>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</si>
  <si>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</si>
  <si>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</si>
  <si>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</si>
  <si>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</si>
  <si>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</si>
  <si>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</si>
  <si>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</si>
  <si>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</si>
  <si>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</si>
  <si>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</si>
  <si>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</si>
  <si>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</si>
  <si>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</si>
  <si>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</si>
  <si>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</si>
  <si>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</si>
  <si>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</si>
  <si>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</si>
  <si>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</si>
  <si>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</si>
  <si>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</si>
  <si>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</si>
  <si>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</si>
  <si>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</si>
  <si>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</si>
  <si>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</si>
  <si>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</si>
  <si>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</si>
  <si>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</si>
  <si>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</si>
  <si>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</si>
  <si>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</si>
  <si>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</si>
  <si>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</si>
  <si>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</si>
  <si>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</si>
  <si>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</si>
  <si>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</si>
  <si>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</si>
  <si>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</si>
  <si>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</si>
  <si>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</si>
  <si>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</si>
  <si>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</si>
  <si>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</si>
  <si>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</si>
  <si>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</si>
  <si>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</si>
  <si>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</si>
  <si>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</si>
  <si>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</si>
  <si>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</si>
  <si>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</si>
  <si>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</si>
  <si>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</si>
  <si>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</si>
  <si>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</si>
  <si>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</si>
  <si>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</si>
  <si>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</si>
  <si>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</si>
  <si>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</si>
  <si>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</si>
  <si>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</si>
  <si>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</si>
  <si>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</si>
  <si>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</si>
  <si>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</si>
  <si>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</si>
  <si>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</si>
  <si>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</si>
  <si>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</si>
  <si>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</si>
  <si>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</si>
  <si>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</si>
  <si>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</si>
  <si>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</si>
  <si>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</si>
  <si>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</si>
  <si>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</si>
  <si>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</si>
  <si>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</si>
  <si>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</si>
  <si>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</si>
  <si>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</si>
  <si>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</si>
  <si>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</si>
  <si>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</si>
  <si>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</si>
  <si>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</si>
  <si>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</si>
  <si>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</si>
  <si>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</si>
  <si>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</si>
  <si>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</si>
  <si>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</si>
  <si>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</si>
  <si>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</si>
  <si>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</si>
  <si>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</si>
  <si>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</si>
  <si>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</si>
  <si>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</si>
  <si>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</si>
  <si>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</si>
  <si>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</si>
  <si>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</si>
  <si>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</si>
  <si>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</si>
  <si>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</si>
  <si>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</si>
  <si>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</si>
  <si>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</si>
  <si>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</si>
  <si>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</si>
  <si>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</si>
  <si>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</si>
  <si>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</si>
  <si>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</si>
  <si>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</si>
  <si>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</si>
  <si>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</si>
  <si>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</si>
  <si>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</si>
  <si>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</si>
  <si>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</si>
  <si>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</si>
  <si>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</si>
  <si>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</si>
  <si>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</si>
  <si>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</si>
  <si>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</si>
  <si>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</si>
  <si>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</si>
  <si>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</si>
  <si>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</si>
  <si>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</si>
  <si>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</si>
  <si>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</si>
  <si>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</si>
  <si>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</si>
  <si>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</si>
  <si>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</si>
  <si>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</si>
  <si>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</si>
  <si>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</si>
  <si>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</si>
  <si>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</si>
  <si>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</si>
  <si>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</si>
  <si>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</si>
  <si>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</si>
  <si>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</si>
  <si>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</si>
  <si>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</si>
  <si>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</si>
  <si>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</si>
  <si>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</si>
  <si>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</si>
  <si>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</si>
  <si>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</si>
  <si>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</si>
  <si>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</si>
  <si>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</si>
  <si>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</si>
  <si>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</si>
  <si>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</si>
  <si>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</si>
  <si>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</si>
  <si>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</si>
  <si>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</si>
  <si>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</si>
  <si>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</si>
  <si>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</si>
  <si>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</si>
  <si>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</si>
  <si>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</si>
  <si>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</si>
  <si>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</si>
  <si>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</si>
  <si>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</si>
  <si>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</si>
  <si>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</si>
  <si>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</si>
  <si>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</si>
  <si>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</si>
  <si>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</si>
  <si>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</si>
  <si>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</si>
  <si>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</si>
  <si>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</si>
  <si>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</si>
  <si>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</si>
  <si>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</si>
  <si>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</si>
  <si>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</si>
  <si>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</si>
  <si>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</si>
  <si>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</si>
  <si>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</si>
  <si>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</si>
  <si>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</si>
  <si>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</si>
  <si>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</si>
  <si>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</si>
  <si>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</si>
  <si>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</si>
  <si>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</si>
  <si>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</si>
  <si>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</si>
  <si>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</si>
  <si>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</si>
  <si>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</si>
  <si>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</si>
  <si>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</si>
  <si>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</si>
  <si>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</si>
  <si>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</si>
  <si>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</si>
  <si>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</si>
  <si>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</si>
  <si>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</si>
  <si>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</si>
  <si>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</si>
  <si>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</si>
  <si>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</si>
  <si>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</si>
  <si>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</si>
  <si>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</si>
  <si>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</si>
  <si>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</si>
  <si>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</si>
  <si>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</si>
  <si>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</si>
  <si>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</si>
  <si>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</si>
  <si>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</si>
  <si>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</si>
  <si>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</si>
  <si>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</si>
  <si>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</si>
  <si>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</si>
  <si>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</si>
  <si>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</si>
  <si>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</si>
  <si>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</si>
  <si>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</si>
  <si>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</si>
  <si>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</si>
  <si>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</si>
  <si>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</si>
  <si>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</si>
  <si>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</si>
  <si>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</si>
  <si>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</si>
  <si>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</si>
  <si>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</si>
  <si>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</si>
  <si>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</si>
  <si>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</si>
  <si>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</si>
  <si>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</si>
  <si>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</si>
  <si>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</si>
  <si>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</si>
  <si>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</si>
  <si>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</si>
  <si>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</si>
  <si>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</si>
  <si>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</si>
  <si>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</si>
  <si>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</si>
  <si>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</si>
  <si>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</si>
  <si>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</si>
  <si>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</si>
  <si>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</si>
  <si>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</si>
  <si>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</si>
  <si>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</si>
  <si>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</si>
  <si>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</si>
  <si>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</si>
  <si>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</si>
  <si>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</si>
  <si>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</si>
  <si>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</si>
  <si>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</si>
  <si>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</si>
  <si>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</si>
  <si>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</si>
  <si>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</si>
  <si>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</si>
  <si>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</si>
  <si>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</si>
  <si>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</si>
  <si>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</si>
  <si>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</si>
  <si>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</si>
  <si>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</si>
  <si>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</si>
  <si>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</si>
  <si>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</si>
  <si>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</si>
  <si>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</si>
  <si>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</si>
  <si>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</si>
  <si>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</si>
  <si>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</si>
  <si>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</si>
  <si>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</si>
  <si>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</si>
  <si>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</si>
  <si>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</si>
  <si>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</si>
  <si>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</si>
  <si>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</si>
  <si>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</si>
  <si>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</si>
  <si>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</si>
  <si>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</si>
  <si>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</si>
  <si>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</si>
  <si>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</si>
  <si>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</si>
  <si>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</si>
  <si>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</si>
  <si>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</si>
  <si>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</si>
  <si>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</si>
  <si>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</si>
  <si>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</si>
  <si>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</si>
  <si>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</si>
  <si>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</si>
  <si>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</si>
  <si>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</si>
  <si>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</si>
  <si>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</si>
  <si>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</si>
  <si>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</si>
  <si>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</si>
  <si>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</si>
  <si>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</si>
  <si>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</si>
  <si>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</si>
  <si>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</si>
  <si>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</si>
  <si>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</si>
  <si>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</si>
  <si>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</si>
  <si>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</si>
  <si>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</si>
  <si>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</si>
  <si>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</si>
  <si>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</si>
  <si>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</si>
  <si>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</si>
  <si>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</si>
  <si>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</si>
  <si>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</si>
  <si>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</si>
  <si>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</si>
  <si>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</si>
  <si>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</si>
  <si>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</si>
  <si>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</si>
  <si>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</si>
  <si>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</si>
  <si>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</si>
  <si>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</si>
  <si>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</si>
  <si>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</si>
  <si>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</si>
  <si>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</si>
  <si>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</si>
  <si>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</si>
  <si>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</si>
  <si>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</si>
  <si>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</si>
  <si>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</si>
  <si>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</si>
  <si>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</si>
  <si>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</si>
  <si>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</si>
  <si>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</si>
  <si>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</si>
  <si>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</si>
  <si>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</si>
  <si>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</si>
  <si>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</si>
  <si>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</si>
  <si>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</si>
  <si>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</si>
  <si>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</si>
  <si>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</si>
  <si>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</si>
  <si>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</si>
  <si>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</si>
  <si>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</si>
  <si>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</si>
  <si>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</si>
  <si>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</si>
  <si>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</si>
  <si>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</si>
  <si>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</si>
  <si>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</si>
  <si>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</si>
  <si>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</si>
  <si>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</si>
  <si>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</si>
  <si>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</si>
  <si>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</si>
  <si>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</si>
  <si>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</si>
  <si>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</si>
  <si>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</si>
  <si>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</si>
  <si>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</si>
  <si>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</si>
  <si>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</si>
  <si>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</si>
  <si>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</si>
  <si>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</si>
  <si>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</si>
  <si>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</si>
  <si>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</si>
  <si>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</si>
  <si>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</si>
  <si>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</si>
  <si>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</si>
  <si>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</si>
  <si>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</si>
  <si>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</si>
  <si>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</si>
  <si>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</si>
  <si>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</si>
  <si>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</si>
  <si>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</si>
  <si>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</si>
  <si>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</si>
  <si>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</si>
  <si>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</si>
  <si>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</si>
  <si>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</si>
  <si>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</si>
  <si>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</si>
  <si>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</si>
  <si>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</si>
  <si>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</si>
  <si>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</si>
  <si>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</si>
  <si>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</si>
  <si>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</si>
  <si>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</si>
  <si>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</si>
  <si>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</si>
  <si>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</si>
  <si>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</si>
  <si>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</si>
  <si>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</si>
  <si>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</si>
  <si>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</si>
  <si>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</si>
  <si>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</si>
  <si>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</si>
  <si>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</si>
  <si>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</si>
  <si>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</si>
  <si>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</si>
  <si>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</si>
  <si>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</si>
  <si>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</si>
  <si>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</si>
  <si>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</si>
  <si>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</si>
  <si>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</si>
  <si>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</si>
  <si>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</si>
  <si>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</si>
  <si>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</si>
  <si>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</si>
  <si>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</si>
  <si>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</si>
  <si>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</si>
  <si>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</si>
  <si>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</si>
  <si>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</si>
  <si>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</si>
  <si>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</si>
  <si>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</si>
  <si>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</si>
  <si>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</si>
  <si>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</si>
  <si>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</si>
  <si>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</si>
  <si>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</si>
  <si>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</si>
  <si>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</si>
  <si>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</si>
  <si>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</si>
  <si>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</si>
  <si>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</si>
  <si>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</si>
  <si>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</si>
  <si>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</si>
  <si>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</si>
  <si>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</si>
  <si>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</si>
  <si>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</si>
  <si>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</si>
  <si>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</si>
  <si>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</si>
  <si>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</si>
  <si>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</si>
  <si>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</si>
  <si>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</si>
  <si>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</si>
  <si>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</si>
  <si>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</si>
  <si>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</si>
  <si>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</si>
  <si>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</si>
  <si>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</si>
  <si>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</si>
  <si>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</si>
  <si>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</si>
  <si>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</si>
  <si>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</si>
  <si>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</si>
  <si>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</si>
  <si>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</si>
  <si>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</si>
  <si>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</si>
  <si>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</si>
  <si>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</si>
  <si>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</si>
  <si>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</si>
  <si>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</si>
  <si>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</si>
  <si>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</si>
  <si>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</si>
  <si>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</si>
  <si>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</si>
  <si>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</si>
  <si>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</si>
  <si>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</si>
  <si>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</si>
  <si>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</si>
  <si>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</si>
  <si>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</si>
  <si>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</si>
  <si>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</si>
  <si>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</si>
  <si>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</si>
  <si>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</si>
  <si>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</si>
  <si>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</si>
  <si>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</si>
  <si>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</si>
  <si>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</si>
  <si>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</si>
  <si>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</si>
  <si>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</si>
  <si>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</si>
  <si>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</si>
  <si>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</si>
  <si>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</si>
  <si>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</si>
  <si>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</si>
  <si>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</si>
  <si>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</si>
  <si>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</si>
  <si>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</si>
  <si>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</si>
  <si>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</si>
  <si>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</si>
  <si>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</si>
  <si>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</si>
  <si>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</si>
  <si>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</si>
  <si>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</si>
  <si>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</si>
  <si>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</si>
  <si>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</si>
  <si>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</si>
  <si>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</si>
  <si>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</si>
  <si>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</si>
  <si>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</si>
  <si>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</si>
  <si>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</si>
  <si>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</si>
  <si>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</si>
  <si>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</si>
  <si>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</si>
  <si>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</si>
  <si>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</si>
  <si>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</si>
  <si>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</si>
  <si>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</si>
  <si>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</si>
  <si>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</si>
  <si>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</si>
  <si>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</si>
  <si>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</si>
  <si>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</si>
  <si>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</si>
  <si>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</si>
  <si>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</si>
  <si>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</si>
  <si>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</si>
  <si>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</si>
  <si>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</si>
  <si>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</si>
  <si>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</si>
  <si>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</si>
  <si>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</si>
  <si>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</si>
  <si>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</si>
  <si>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</si>
  <si>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</si>
  <si>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</si>
  <si>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</si>
  <si>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</si>
  <si>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</si>
  <si>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</si>
  <si>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</si>
  <si>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</si>
  <si>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</si>
  <si>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</si>
  <si>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</si>
  <si>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</si>
  <si>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</si>
  <si>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</si>
  <si>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</si>
  <si>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</si>
  <si>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</si>
  <si>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</si>
  <si>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</si>
  <si>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</si>
  <si>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</si>
  <si>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</si>
  <si>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</si>
  <si>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</si>
  <si>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</si>
  <si>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</si>
  <si>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</si>
  <si>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</si>
  <si>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</si>
  <si>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</si>
  <si>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</si>
  <si>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</si>
  <si>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</si>
  <si>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</si>
  <si>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</si>
  <si>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</si>
  <si>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</si>
  <si>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</si>
  <si>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</si>
  <si>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</si>
  <si>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</si>
  <si>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</si>
  <si>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</si>
  <si>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</si>
  <si>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</si>
  <si>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</si>
  <si>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</si>
  <si>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</si>
  <si>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</si>
  <si>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</si>
  <si>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</si>
  <si>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</si>
  <si>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</si>
  <si>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</si>
  <si>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</si>
  <si>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</si>
  <si>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</si>
  <si>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</si>
  <si>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</si>
  <si>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</si>
  <si>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</si>
  <si>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</si>
  <si>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</si>
  <si>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</si>
  <si>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</si>
  <si>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</si>
  <si>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</si>
  <si>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</si>
  <si>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</si>
  <si>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</si>
  <si>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</si>
  <si>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</si>
  <si>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</si>
  <si>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</si>
  <si>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</si>
  <si>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</si>
  <si>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</si>
  <si>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</si>
  <si>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</si>
  <si>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</si>
  <si>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</si>
  <si>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</si>
  <si>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</si>
  <si>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</si>
  <si>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</si>
  <si>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</si>
  <si>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</si>
  <si>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</si>
  <si>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</si>
  <si>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</si>
  <si>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</si>
  <si>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</si>
  <si>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</si>
  <si>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</si>
  <si>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</si>
  <si>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</si>
  <si>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</si>
  <si>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</si>
  <si>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</si>
  <si>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</si>
  <si>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</si>
  <si>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</si>
  <si>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</si>
  <si>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</si>
  <si>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</si>
  <si>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</si>
  <si>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</si>
  <si>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</si>
  <si>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</si>
  <si>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</si>
  <si>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</si>
  <si>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</si>
  <si>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</si>
  <si>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</si>
  <si>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</si>
  <si>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</si>
  <si>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</si>
  <si>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</si>
  <si>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</si>
  <si>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</si>
  <si>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</si>
  <si>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</si>
  <si>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</si>
  <si>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</si>
  <si>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</si>
  <si>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</si>
  <si>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</si>
  <si>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</si>
  <si>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</si>
  <si>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</si>
  <si>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</si>
  <si>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</si>
  <si>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</si>
  <si>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</si>
  <si>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</si>
  <si>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</si>
  <si>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</si>
  <si>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</si>
  <si>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</si>
  <si>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</si>
  <si>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</si>
  <si>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</si>
  <si>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</si>
  <si>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</si>
  <si>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</si>
  <si>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</si>
  <si>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</si>
  <si>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</si>
  <si>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</si>
  <si>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</si>
  <si>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</si>
  <si>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</si>
  <si>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</si>
  <si>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</si>
  <si>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</si>
  <si>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</si>
  <si>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</si>
  <si>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</si>
  <si>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</si>
  <si>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</si>
  <si>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</si>
  <si>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</si>
  <si>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</si>
  <si>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</si>
  <si>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</si>
  <si>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</si>
  <si>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</si>
  <si>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</si>
  <si>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</si>
  <si>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</si>
  <si>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</si>
  <si>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</si>
  <si>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</si>
  <si>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</si>
  <si>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</si>
  <si>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</si>
  <si>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</si>
  <si>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</si>
  <si>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</si>
  <si>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</si>
  <si>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</si>
  <si>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</si>
  <si>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</si>
  <si>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</si>
  <si>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</si>
  <si>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</si>
  <si>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</si>
  <si>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</si>
  <si>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</si>
  <si>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</si>
  <si>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</si>
  <si>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</si>
  <si>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</si>
  <si>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</si>
  <si>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</si>
  <si>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</si>
  <si>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</si>
  <si>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</si>
  <si>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</si>
  <si>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</si>
  <si>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</si>
  <si>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</si>
  <si>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</si>
  <si>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</si>
  <si>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</si>
  <si>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</si>
  <si>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</si>
  <si>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</si>
  <si>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</si>
  <si>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</si>
  <si>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</si>
  <si>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</si>
  <si>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</si>
  <si>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</si>
  <si>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</si>
  <si>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</si>
  <si>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</si>
  <si>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</si>
  <si>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</si>
  <si>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</si>
  <si>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</si>
  <si>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</si>
  <si>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</si>
  <si>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</si>
  <si>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</si>
  <si>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</si>
  <si>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</si>
  <si>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</si>
  <si>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</si>
  <si>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</si>
  <si>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</si>
  <si>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</si>
  <si>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</si>
  <si>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</si>
  <si>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</si>
  <si>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</si>
  <si>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</si>
  <si>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</si>
  <si>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</si>
  <si>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</si>
  <si>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</si>
  <si>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</si>
  <si>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</si>
  <si>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</si>
  <si>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</si>
  <si>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</si>
  <si>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</si>
  <si>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</si>
  <si>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</si>
  <si>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</si>
  <si>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</si>
  <si>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</si>
  <si>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</si>
  <si>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</si>
  <si>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</si>
  <si>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</si>
  <si>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</si>
  <si>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</si>
  <si>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</si>
  <si>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</si>
  <si>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</si>
  <si>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</si>
  <si>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</si>
  <si>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</si>
  <si>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</si>
  <si>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</si>
  <si>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</si>
  <si>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</si>
  <si>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</si>
  <si>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</si>
  <si>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</si>
  <si>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</si>
  <si>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</si>
  <si>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</si>
  <si>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</si>
  <si>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</si>
  <si>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</si>
  <si>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</si>
  <si>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</si>
  <si>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</si>
  <si>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</si>
  <si>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</si>
  <si>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</si>
  <si>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</si>
  <si>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</si>
  <si>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</si>
  <si>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</si>
  <si>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</si>
  <si>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</si>
  <si>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</si>
  <si>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</si>
  <si>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</si>
  <si>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</si>
  <si>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</si>
  <si>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</si>
  <si>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</si>
  <si>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</si>
  <si>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</si>
  <si>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</si>
  <si>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</si>
  <si>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</si>
  <si>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</si>
  <si>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</si>
  <si>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</si>
  <si>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</si>
  <si>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</si>
  <si>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</si>
  <si>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</si>
  <si>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</si>
  <si>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</si>
  <si>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</si>
  <si>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</si>
  <si>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</si>
  <si>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</si>
  <si>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</si>
  <si>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</si>
  <si>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</si>
  <si>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</si>
  <si>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</si>
  <si>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</si>
  <si>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</si>
  <si>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</si>
  <si>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</si>
  <si>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</si>
  <si>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</si>
  <si>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</si>
  <si>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</si>
  <si>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</si>
  <si>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</si>
  <si>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</si>
  <si>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</si>
  <si>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</si>
  <si>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</si>
  <si>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</si>
  <si>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</si>
  <si>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</si>
  <si>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</si>
  <si>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</si>
  <si>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</si>
  <si>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</si>
  <si>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</si>
  <si>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</si>
  <si>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</si>
  <si>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</si>
  <si>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</si>
  <si>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</si>
  <si>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</si>
  <si>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</si>
  <si>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</si>
  <si>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</si>
  <si>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</si>
  <si>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</si>
  <si>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</si>
  <si>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</si>
  <si>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</si>
  <si>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</si>
  <si>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</si>
  <si>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</si>
  <si>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</si>
  <si>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</si>
  <si>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</si>
  <si>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</si>
  <si>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</si>
  <si>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</si>
  <si>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</si>
  <si>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</si>
  <si>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</si>
  <si>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</si>
  <si>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</si>
  <si>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</si>
  <si>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</si>
  <si>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</si>
  <si>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</si>
  <si>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</si>
  <si>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</si>
  <si>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</si>
  <si>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</si>
  <si>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</si>
  <si>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</si>
  <si>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</si>
  <si>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</si>
  <si>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</si>
  <si>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</si>
  <si>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</si>
  <si>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</si>
  <si>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</si>
  <si>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</si>
  <si>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</si>
  <si>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</si>
  <si>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</si>
  <si>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</si>
  <si>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</si>
  <si>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</si>
  <si>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</si>
  <si>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</si>
  <si>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</si>
  <si>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</si>
  <si>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</si>
  <si>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</si>
  <si>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</si>
  <si>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</si>
  <si>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</si>
  <si>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</si>
  <si>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</si>
  <si>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</si>
  <si>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</si>
  <si>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</si>
  <si>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</si>
  <si>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</si>
  <si>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</si>
  <si>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</si>
  <si>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</si>
  <si>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</si>
  <si>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</si>
  <si>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</si>
  <si>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</si>
  <si>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</si>
  <si>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</si>
  <si>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</si>
  <si>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</si>
  <si>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</si>
  <si>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</si>
  <si>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</si>
  <si>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</si>
  <si>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</si>
  <si>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</si>
  <si>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</si>
  <si>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</si>
  <si>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</si>
  <si>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</si>
  <si>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</si>
  <si>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</si>
  <si>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</si>
  <si>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</si>
  <si>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</si>
  <si>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</si>
  <si>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</si>
  <si>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</si>
  <si>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</si>
  <si>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</si>
  <si>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</si>
  <si>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</si>
  <si>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</si>
  <si>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</si>
  <si>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</si>
  <si>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</si>
  <si>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</si>
  <si>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</si>
  <si>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</si>
  <si>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</si>
  <si>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</si>
  <si>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</si>
  <si>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</si>
  <si>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</si>
  <si>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</si>
  <si>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</si>
  <si>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</si>
  <si>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</si>
  <si>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</si>
  <si>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</si>
  <si>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</si>
  <si>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</si>
  <si>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</si>
  <si>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</si>
  <si>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</si>
  <si>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</si>
  <si>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</si>
  <si>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</si>
  <si>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</si>
  <si>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</si>
  <si>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</si>
  <si>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</si>
  <si>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</si>
  <si>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</si>
  <si>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</si>
  <si>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</si>
  <si>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</si>
  <si>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</si>
  <si>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</si>
  <si>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</si>
  <si>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</si>
  <si>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</si>
  <si>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</si>
  <si>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</si>
  <si>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</si>
  <si>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</si>
  <si>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</si>
  <si>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</si>
  <si>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</si>
  <si>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</si>
  <si>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</si>
  <si>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</si>
  <si>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</si>
  <si>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</si>
  <si>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</si>
  <si>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</si>
  <si>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</si>
  <si>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</si>
  <si>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</si>
  <si>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</si>
  <si>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</si>
  <si>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</si>
  <si>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</si>
  <si>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</si>
  <si>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</si>
  <si>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</si>
  <si>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</si>
  <si>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</si>
  <si>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</si>
  <si>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</si>
  <si>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</si>
  <si>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</si>
  <si>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</si>
  <si>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</si>
  <si>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</si>
  <si>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</si>
  <si>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</si>
  <si>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</si>
  <si>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</si>
  <si>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</si>
  <si>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</si>
  <si>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</si>
  <si>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</si>
  <si>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</si>
  <si>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</si>
  <si>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</si>
  <si>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</si>
  <si>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</si>
  <si>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</si>
  <si>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</si>
  <si>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</si>
  <si>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</si>
  <si>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</si>
  <si>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</si>
  <si>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</si>
  <si>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</si>
  <si>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</si>
  <si>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</si>
  <si>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</si>
  <si>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</si>
  <si>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</si>
  <si>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</si>
  <si>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</si>
  <si>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</si>
  <si>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</si>
  <si>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</si>
  <si>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</si>
  <si>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</si>
  <si>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</si>
  <si>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</si>
  <si>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</si>
  <si>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</si>
  <si>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</si>
  <si>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</si>
  <si>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</si>
  <si>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</si>
  <si>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</si>
  <si>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</si>
  <si>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</si>
  <si>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</si>
  <si>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</si>
  <si>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</si>
  <si>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</si>
  <si>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</si>
  <si>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</si>
  <si>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</si>
  <si>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</si>
  <si>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</si>
  <si>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</si>
  <si>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</si>
  <si>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</si>
  <si>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</si>
  <si>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</si>
  <si>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</si>
  <si>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</si>
  <si>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</si>
  <si>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</si>
  <si>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</si>
  <si>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</si>
  <si>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</si>
  <si>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</si>
  <si>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</si>
  <si>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</si>
  <si>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</si>
  <si>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</si>
  <si>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</si>
  <si>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</si>
  <si>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</si>
  <si>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</si>
  <si>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</si>
  <si>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</si>
  <si>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</si>
  <si>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</si>
  <si>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</si>
  <si>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</si>
  <si>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</si>
  <si>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</si>
  <si>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</si>
  <si>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</si>
  <si>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</si>
  <si>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</si>
  <si>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</si>
  <si>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</si>
  <si>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</si>
  <si>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</si>
  <si>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</si>
  <si>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</si>
  <si>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</si>
  <si>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</si>
  <si>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</si>
  <si>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</si>
  <si>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</si>
  <si>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</si>
  <si>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</si>
  <si>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</si>
  <si>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</si>
  <si>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</si>
  <si>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</si>
  <si>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</si>
  <si>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</si>
  <si>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</si>
  <si>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</si>
  <si>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</si>
  <si>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</si>
  <si>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</si>
  <si>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</si>
  <si>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</si>
  <si>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</si>
  <si>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</si>
  <si>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</si>
  <si>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</si>
  <si>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</si>
  <si>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</si>
  <si>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</si>
  <si>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</si>
  <si>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</si>
  <si>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</si>
  <si>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</si>
  <si>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</si>
  <si>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</si>
  <si>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</si>
  <si>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</si>
  <si>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</si>
  <si>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</si>
  <si>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</si>
  <si>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</si>
  <si>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</si>
  <si>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</si>
  <si>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</si>
  <si>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</si>
  <si>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</si>
  <si>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</si>
  <si>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</si>
  <si>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</si>
  <si>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</si>
  <si>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</si>
  <si>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</si>
  <si>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</si>
  <si>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</si>
  <si>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</si>
  <si>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</si>
  <si>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</si>
  <si>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</si>
  <si>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</si>
  <si>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</si>
  <si>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</si>
  <si>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</si>
  <si>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</si>
  <si>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</si>
  <si>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</si>
  <si>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</si>
  <si>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</si>
  <si>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</si>
  <si>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</si>
  <si>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</si>
  <si>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</si>
  <si>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</si>
  <si>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</si>
  <si>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</si>
  <si>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</si>
  <si>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</si>
  <si>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</si>
  <si>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</si>
  <si>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</si>
  <si>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</si>
  <si>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</si>
  <si>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</si>
  <si>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</si>
  <si>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</si>
  <si>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</si>
  <si>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</si>
  <si>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</si>
  <si>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</si>
  <si>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</si>
  <si>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</si>
  <si>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</si>
  <si>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</si>
  <si>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</si>
  <si>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</si>
  <si>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</si>
  <si>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</si>
  <si>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</si>
  <si>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</si>
  <si>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</si>
  <si>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</si>
  <si>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</si>
  <si>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</si>
  <si>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</si>
  <si>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</si>
  <si>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</si>
  <si>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</si>
  <si>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</si>
  <si>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</si>
  <si>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</si>
  <si>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</si>
  <si>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</si>
  <si>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</si>
  <si>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</si>
  <si>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</si>
  <si>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</si>
  <si>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</si>
  <si>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</si>
  <si>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</si>
  <si>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</si>
  <si>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</si>
  <si>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</si>
  <si>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</si>
  <si>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</si>
  <si>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</si>
  <si>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</si>
  <si>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</si>
  <si>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</si>
  <si>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</si>
  <si>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</si>
  <si>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</si>
  <si>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</si>
  <si>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</si>
  <si>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</si>
  <si>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</si>
  <si>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</si>
  <si>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</si>
  <si>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</si>
  <si>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</si>
  <si>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</si>
  <si>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</si>
  <si>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</si>
  <si>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</si>
  <si>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</si>
  <si>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</si>
  <si>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</si>
  <si>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</si>
  <si>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</si>
  <si>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</si>
  <si>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</si>
  <si>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</si>
  <si>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</si>
  <si>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</si>
  <si>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</si>
  <si>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</si>
  <si>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</si>
  <si>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</si>
  <si>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</si>
  <si>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</si>
  <si>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</si>
  <si>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</si>
  <si>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</si>
  <si>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</si>
  <si>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</si>
  <si>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</si>
  <si>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</si>
  <si>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</si>
  <si>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</si>
  <si>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</si>
  <si>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</si>
  <si>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</si>
  <si>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</si>
  <si>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</si>
  <si>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</si>
  <si>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</si>
  <si>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</si>
  <si>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</si>
  <si>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</si>
  <si>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</si>
  <si>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</si>
  <si>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</si>
  <si>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</si>
  <si>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</si>
  <si>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</si>
  <si>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</si>
  <si>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</si>
  <si>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</si>
  <si>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</si>
  <si>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</si>
  <si>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</si>
  <si>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</si>
  <si>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</si>
  <si>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</si>
  <si>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</si>
  <si>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</si>
  <si>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</si>
  <si>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</si>
  <si>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</si>
  <si>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</si>
  <si>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</si>
  <si>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</si>
  <si>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</si>
  <si>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</si>
  <si>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</si>
  <si>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</si>
  <si>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</si>
  <si>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</si>
  <si>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</si>
  <si>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</si>
  <si>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</si>
  <si>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</si>
  <si>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</si>
  <si>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</si>
  <si>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</si>
  <si>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</si>
  <si>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</si>
  <si>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</si>
  <si>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</si>
  <si>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</si>
  <si>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</si>
  <si>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</si>
  <si>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</si>
  <si>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</si>
  <si>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</si>
  <si>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</si>
  <si>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</si>
  <si>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</si>
  <si>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</si>
  <si>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</si>
  <si>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</si>
  <si>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</si>
  <si>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</si>
  <si>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</si>
  <si>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</si>
  <si>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</si>
  <si>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</si>
  <si>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</si>
  <si>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</si>
  <si>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</si>
  <si>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</si>
  <si>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</si>
  <si>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</si>
  <si>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</si>
  <si>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</si>
  <si>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</si>
  <si>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</si>
  <si>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</si>
  <si>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</si>
  <si>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</si>
  <si>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</si>
  <si>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</si>
  <si>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</si>
  <si>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</si>
  <si>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</si>
  <si>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</si>
  <si>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</si>
  <si>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</si>
  <si>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</si>
  <si>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</si>
  <si>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</si>
  <si>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</si>
  <si>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</si>
  <si>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</si>
  <si>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</si>
  <si>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</si>
  <si>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</si>
  <si>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</si>
  <si>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</si>
  <si>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</si>
  <si>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</si>
  <si>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</si>
  <si>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</si>
  <si>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</si>
  <si>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</si>
  <si>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</si>
  <si>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</si>
  <si>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</si>
  <si>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</si>
  <si>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</si>
  <si>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</si>
  <si>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</si>
  <si>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</si>
  <si>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</si>
  <si>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</si>
  <si>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</si>
  <si>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</si>
  <si>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</si>
  <si>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</si>
  <si>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</si>
  <si>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</si>
  <si>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</si>
  <si>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</si>
  <si>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</si>
  <si>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</si>
  <si>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</si>
  <si>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</si>
  <si>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</si>
  <si>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</si>
  <si>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</si>
  <si>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</si>
  <si>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</si>
  <si>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</si>
  <si>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</si>
  <si>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</si>
  <si>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</si>
  <si>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</si>
  <si>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</si>
  <si>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</si>
  <si>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</si>
  <si>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</si>
  <si>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</si>
  <si>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</si>
  <si>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</si>
  <si>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</si>
  <si>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</si>
  <si>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</si>
  <si>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</si>
  <si>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</si>
  <si>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</si>
  <si>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</si>
  <si>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</si>
  <si>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</si>
  <si>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</si>
  <si>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</si>
  <si>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</si>
  <si>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</si>
  <si>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</si>
  <si>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</si>
  <si>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</si>
  <si>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</si>
  <si>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</si>
  <si>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</si>
  <si>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</si>
  <si>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</si>
  <si>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</si>
  <si>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</si>
  <si>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</si>
  <si>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</si>
  <si>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</si>
  <si>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</si>
  <si>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</si>
  <si>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</si>
  <si>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</si>
  <si>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</si>
  <si>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</si>
  <si>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</si>
  <si>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</si>
  <si>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</si>
  <si>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</si>
  <si>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</si>
  <si>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</si>
  <si>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</si>
  <si>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</si>
  <si>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</si>
  <si>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</si>
  <si>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</si>
  <si>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</si>
  <si>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</si>
  <si>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</si>
  <si>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</si>
  <si>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</si>
  <si>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</si>
  <si>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</si>
  <si>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</si>
  <si>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</si>
  <si>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</si>
  <si>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</si>
  <si>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</si>
  <si>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</si>
  <si>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</si>
  <si>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</si>
  <si>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</si>
  <si>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</si>
  <si>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</si>
  <si>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</si>
  <si>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</si>
  <si>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</si>
  <si>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</si>
  <si>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</si>
  <si>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</si>
  <si>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</si>
  <si>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</si>
  <si>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</si>
  <si>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</si>
  <si>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</si>
  <si>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</si>
  <si>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</si>
  <si>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</si>
  <si>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</si>
  <si>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</si>
  <si>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</si>
  <si>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</si>
  <si>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</si>
  <si>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</si>
  <si>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</si>
  <si>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</si>
  <si>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</si>
  <si>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</si>
  <si>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</si>
  <si>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</si>
  <si>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</si>
  <si>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</si>
  <si>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</si>
  <si>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</si>
  <si>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</si>
  <si>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</si>
  <si>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</si>
  <si>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</si>
  <si>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</si>
  <si>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</si>
  <si>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</si>
  <si>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</si>
  <si>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</si>
  <si>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</si>
  <si>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</si>
  <si>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</si>
  <si>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</si>
  <si>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</si>
  <si>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</si>
  <si>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</si>
  <si>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</si>
  <si>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</si>
  <si>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</si>
  <si>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</si>
  <si>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</si>
  <si>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</si>
  <si>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</si>
  <si>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</si>
  <si>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</si>
  <si>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</si>
  <si>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</si>
  <si>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</si>
  <si>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</si>
  <si>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</si>
  <si>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</si>
  <si>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</si>
  <si>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</si>
  <si>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</si>
  <si>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</si>
  <si>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</si>
  <si>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</si>
  <si>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</si>
  <si>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</si>
  <si>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</si>
  <si>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</si>
  <si>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</si>
  <si>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</si>
  <si>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</si>
  <si>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</si>
  <si>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</si>
  <si>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</si>
  <si>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</si>
  <si>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</si>
  <si>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</si>
  <si>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</si>
  <si>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</si>
  <si>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</si>
  <si>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</si>
  <si>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</si>
  <si>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</si>
  <si>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</si>
  <si>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</si>
  <si>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</si>
  <si>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</si>
  <si>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</si>
  <si>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</si>
  <si>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</si>
  <si>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</si>
  <si>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</si>
  <si>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</si>
  <si>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</si>
  <si>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</si>
  <si>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</si>
  <si>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</si>
  <si>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</si>
  <si>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</si>
  <si>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</si>
  <si>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</si>
  <si>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</si>
  <si>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</si>
  <si>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</si>
  <si>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</si>
  <si>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</si>
  <si>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</si>
  <si>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</si>
  <si>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</si>
  <si>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</si>
  <si>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</si>
  <si>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</si>
  <si>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</si>
  <si>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</si>
  <si>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</si>
  <si>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</si>
  <si>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</si>
  <si>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</si>
  <si>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</si>
  <si>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</si>
  <si>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</si>
  <si>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</si>
  <si>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</si>
  <si>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</si>
  <si>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</si>
  <si>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</si>
  <si>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</si>
  <si>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</si>
  <si>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</si>
  <si>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</si>
  <si>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</si>
  <si>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</si>
  <si>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</si>
  <si>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</si>
  <si>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</si>
  <si>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</si>
  <si>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</si>
  <si>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</si>
  <si>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</si>
  <si>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</si>
  <si>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</si>
  <si>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</si>
  <si>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</si>
  <si>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</si>
  <si>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</si>
  <si>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</si>
  <si>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</si>
  <si>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</si>
  <si>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</si>
  <si>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</si>
  <si>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</si>
  <si>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</si>
  <si>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</si>
  <si>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</si>
  <si>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</si>
  <si>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</si>
  <si>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</si>
  <si>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</si>
  <si>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</si>
  <si>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</si>
  <si>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</si>
  <si>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</si>
  <si>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</si>
  <si>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</si>
  <si>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</si>
  <si>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</si>
  <si>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</si>
  <si>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</si>
  <si>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</si>
  <si>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</si>
  <si>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</si>
  <si>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</si>
  <si>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</si>
  <si>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</si>
  <si>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</si>
  <si>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</si>
  <si>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</si>
  <si>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</si>
  <si>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</si>
  <si>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</si>
  <si>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</si>
  <si>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</si>
  <si>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</si>
  <si>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</si>
  <si>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</si>
  <si>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</si>
  <si>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</si>
  <si>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</si>
  <si>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</si>
  <si>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</si>
  <si>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</si>
  <si>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</si>
  <si>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</si>
  <si>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</si>
  <si>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</si>
  <si>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</si>
  <si>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</si>
  <si>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</si>
  <si>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</si>
  <si>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</si>
  <si>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</si>
  <si>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</si>
  <si>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</si>
  <si>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</si>
  <si>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</si>
  <si>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</si>
  <si>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</si>
  <si>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</si>
  <si>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</si>
  <si>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</si>
  <si>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</si>
  <si>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</si>
  <si>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</si>
  <si>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</si>
  <si>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</si>
  <si>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</si>
  <si>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</si>
  <si>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</si>
  <si>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</si>
  <si>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</si>
  <si>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</si>
  <si>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</si>
  <si>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</si>
  <si>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</si>
  <si>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</si>
  <si>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</si>
  <si>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</si>
  <si>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</si>
  <si>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</si>
  <si>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</si>
  <si>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</si>
  <si>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</si>
  <si>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</si>
  <si>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</si>
  <si>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</si>
  <si>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</si>
  <si>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</si>
  <si>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</si>
  <si>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</si>
  <si>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</si>
  <si>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</si>
  <si>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</si>
  <si>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</si>
  <si>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</si>
  <si>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</si>
  <si>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</si>
  <si>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</si>
  <si>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</si>
  <si>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</si>
  <si>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</si>
  <si>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</si>
  <si>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</si>
  <si>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</si>
  <si>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</si>
  <si>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</si>
  <si>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</si>
  <si>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</si>
  <si>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</si>
  <si>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</si>
  <si>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</si>
  <si>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</si>
  <si>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</si>
  <si>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</si>
  <si>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</si>
  <si>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</si>
  <si>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</si>
  <si>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</si>
  <si>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</si>
  <si>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</si>
  <si>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</si>
  <si>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</si>
  <si>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</si>
  <si>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</si>
  <si>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</si>
  <si>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</si>
  <si>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</si>
  <si>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</si>
  <si>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</si>
  <si>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</si>
  <si>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</si>
  <si>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</si>
  <si>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</si>
  <si>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</si>
  <si>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</si>
  <si>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</si>
  <si>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</si>
  <si>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</si>
  <si>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</si>
  <si>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</si>
  <si>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</si>
  <si>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</si>
  <si>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</si>
  <si>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</si>
  <si>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</si>
  <si>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</si>
  <si>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</si>
  <si>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</si>
  <si>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</si>
  <si>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</si>
  <si>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</si>
  <si>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</si>
  <si>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</si>
  <si>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</si>
  <si>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</si>
  <si>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</si>
  <si>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</si>
  <si>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</si>
  <si>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</si>
  <si>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</si>
  <si>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</si>
  <si>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</si>
  <si>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</si>
  <si>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</si>
  <si>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</si>
  <si>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</si>
  <si>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</si>
  <si>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</si>
  <si>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</si>
  <si>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</si>
  <si>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</si>
  <si>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</si>
  <si>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</si>
  <si>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</si>
  <si>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</si>
  <si>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</si>
  <si>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</si>
  <si>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</si>
  <si>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</si>
  <si>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</si>
  <si>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</si>
  <si>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</si>
  <si>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</si>
  <si>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</si>
  <si>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</si>
  <si>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</si>
  <si>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</si>
  <si>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</si>
  <si>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</si>
  <si>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</si>
  <si>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</si>
  <si>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</si>
  <si>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</si>
  <si>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</si>
  <si>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</si>
  <si>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</si>
  <si>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</si>
  <si>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</si>
  <si>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</si>
  <si>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</si>
  <si>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</si>
  <si>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</si>
  <si>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</si>
  <si>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</si>
  <si>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</si>
  <si>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</si>
  <si>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</si>
  <si>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</si>
  <si>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</si>
  <si>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</si>
  <si>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</si>
  <si>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</si>
  <si>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</si>
  <si>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</si>
  <si>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</si>
  <si>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</si>
  <si>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</si>
  <si>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</si>
  <si>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</si>
  <si>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</si>
  <si>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</si>
  <si>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</si>
  <si>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</si>
  <si>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</si>
  <si>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</si>
  <si>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</si>
  <si>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</si>
  <si>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</si>
  <si>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</si>
  <si>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</si>
  <si>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</si>
  <si>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</si>
  <si>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</si>
  <si>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</si>
  <si>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</si>
  <si>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</si>
  <si>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</si>
  <si>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</si>
  <si>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</si>
  <si>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</si>
  <si>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</si>
  <si>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</si>
  <si>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</si>
  <si>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</si>
  <si>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</si>
  <si>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</si>
  <si>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</si>
  <si>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</si>
  <si>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</si>
  <si>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</si>
  <si>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</si>
  <si>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</si>
  <si>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</si>
  <si>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</si>
  <si>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</si>
  <si>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</si>
  <si>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</si>
  <si>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</si>
  <si>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</si>
  <si>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</si>
  <si>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</si>
  <si>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</si>
  <si>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</si>
  <si>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</si>
  <si>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</si>
  <si>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</si>
  <si>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</si>
  <si>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</si>
  <si>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</si>
  <si>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</si>
  <si>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</si>
  <si>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</si>
  <si>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</si>
  <si>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</si>
  <si>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</si>
  <si>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</si>
  <si>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</si>
  <si>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</si>
  <si>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</si>
  <si>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</si>
  <si>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</si>
  <si>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</si>
  <si>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</si>
  <si>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</si>
  <si>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</si>
  <si>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</si>
  <si>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</si>
  <si>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</si>
  <si>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</si>
  <si>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</si>
  <si>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</si>
  <si>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</si>
  <si>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</si>
  <si>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</si>
  <si>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</si>
  <si>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</si>
  <si>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</si>
  <si>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</si>
  <si>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</si>
  <si>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</si>
  <si>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</si>
  <si>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</si>
  <si>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</si>
  <si>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</si>
  <si>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</si>
  <si>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</si>
  <si>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</si>
  <si>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</si>
  <si>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</si>
  <si>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</si>
  <si>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</si>
  <si>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</si>
  <si>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</si>
  <si>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</si>
  <si>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</si>
  <si>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</si>
  <si>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</si>
  <si>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</si>
  <si>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</si>
  <si>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</si>
  <si>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</si>
  <si>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</si>
  <si>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</si>
  <si>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</si>
  <si>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</si>
  <si>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</si>
  <si>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</si>
  <si>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</si>
  <si>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</si>
  <si>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</si>
  <si>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</si>
  <si>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</si>
  <si>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</si>
  <si>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</si>
  <si>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</si>
  <si>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</si>
  <si>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</si>
  <si>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</si>
  <si>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</si>
  <si>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</si>
  <si>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</si>
  <si>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</si>
  <si>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</si>
  <si>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</si>
  <si>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</si>
  <si>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</si>
  <si>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</si>
  <si>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</si>
  <si>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</si>
  <si>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</si>
  <si>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</si>
  <si>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</si>
  <si>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</si>
  <si>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</si>
  <si>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</si>
  <si>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</si>
  <si>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</si>
  <si>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</si>
  <si>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</si>
  <si>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</si>
  <si>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</si>
  <si>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</si>
  <si>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</si>
  <si>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</si>
  <si>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</si>
  <si>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</si>
  <si>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</si>
  <si>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</si>
  <si>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</si>
  <si>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</si>
  <si>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</si>
  <si>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</si>
  <si>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</si>
  <si>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</si>
  <si>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</si>
  <si>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</si>
  <si>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</si>
  <si>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</si>
  <si>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</si>
  <si>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</si>
  <si>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</si>
  <si>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</si>
  <si>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</si>
  <si>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</si>
  <si>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</si>
  <si>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</si>
  <si>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</si>
  <si>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</si>
  <si>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</si>
  <si>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</si>
  <si>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</si>
  <si>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</si>
  <si>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</si>
  <si>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</si>
  <si>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</si>
  <si>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</si>
  <si>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</si>
  <si>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</si>
  <si>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</si>
  <si>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</si>
  <si>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</si>
  <si>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</si>
  <si>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</si>
  <si>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</si>
  <si>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</si>
  <si>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</si>
  <si>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</si>
  <si>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</si>
  <si>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</si>
  <si>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</si>
  <si>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</si>
  <si>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</si>
  <si>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</si>
  <si>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</si>
  <si>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</si>
  <si>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</si>
  <si>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</si>
  <si>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</si>
  <si>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</si>
  <si>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</si>
  <si>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</si>
  <si>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</si>
  <si>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</si>
  <si>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</si>
  <si>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</si>
  <si>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</si>
  <si>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</si>
  <si>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</si>
  <si>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</si>
  <si>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</si>
  <si>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</si>
  <si>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</si>
  <si>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</si>
  <si>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</si>
  <si>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</si>
  <si>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</si>
  <si>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</si>
  <si>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</si>
  <si>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</si>
  <si>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</si>
  <si>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</si>
  <si>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</si>
  <si>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</si>
  <si>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</si>
  <si>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</si>
  <si>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</si>
  <si>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</si>
  <si>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</si>
  <si>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</si>
  <si>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</si>
  <si>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</si>
  <si>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</si>
  <si>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</si>
  <si>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</si>
  <si>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</si>
  <si>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</si>
  <si>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</si>
  <si>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</si>
  <si>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</si>
  <si>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</si>
  <si>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</si>
  <si>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</si>
  <si>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</si>
  <si>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</si>
  <si>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</si>
  <si>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</si>
  <si>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</si>
  <si>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</si>
  <si>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</si>
  <si>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</si>
  <si>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</si>
  <si>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</si>
  <si>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</si>
  <si>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</si>
  <si>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</si>
  <si>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</si>
  <si>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</si>
  <si>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</si>
  <si>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</si>
  <si>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</si>
  <si>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</si>
  <si>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</si>
  <si>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</si>
  <si>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</si>
  <si>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</si>
  <si>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</si>
  <si>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</si>
  <si>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</si>
  <si>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</si>
  <si>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</si>
  <si>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</si>
  <si>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</si>
  <si>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</si>
  <si>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</si>
  <si>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</si>
  <si>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</si>
  <si>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</si>
  <si>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</si>
  <si>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</si>
  <si>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</si>
  <si>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</si>
  <si>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</si>
  <si>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</si>
  <si>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</si>
  <si>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</si>
  <si>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</si>
  <si>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</si>
  <si>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</si>
  <si>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</si>
  <si>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</si>
  <si>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</si>
  <si>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</si>
  <si>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</si>
  <si>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</si>
  <si>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</si>
  <si>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</si>
  <si>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</si>
  <si>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</si>
  <si>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</si>
  <si>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</si>
  <si>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</si>
  <si>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</si>
  <si>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</si>
  <si>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</si>
  <si>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</si>
  <si>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</si>
  <si>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</si>
  <si>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</si>
  <si>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</si>
  <si>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</si>
  <si>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</si>
  <si>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</si>
  <si>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</si>
  <si>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</si>
  <si>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</si>
  <si>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</si>
  <si>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</si>
  <si>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</si>
  <si>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</si>
  <si>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</si>
  <si>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</si>
  <si>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</si>
  <si>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</si>
  <si>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</si>
  <si>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</si>
  <si>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</si>
  <si>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</si>
  <si>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</si>
  <si>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</si>
  <si>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</si>
  <si>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</si>
  <si>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</si>
  <si>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</si>
  <si>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</si>
  <si>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</si>
  <si>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</si>
  <si>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</si>
  <si>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</si>
  <si>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</si>
  <si>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</si>
  <si>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</si>
  <si>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</si>
  <si>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</si>
  <si>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</si>
  <si>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</si>
  <si>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</si>
  <si>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</si>
  <si>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</si>
  <si>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</si>
  <si>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</si>
  <si>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</si>
  <si>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</si>
  <si>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</si>
  <si>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</si>
  <si>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</si>
  <si>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</si>
  <si>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</si>
  <si>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</si>
  <si>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</si>
  <si>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</si>
  <si>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</si>
  <si>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</si>
  <si>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</si>
  <si>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</si>
  <si>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</si>
  <si>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</si>
  <si>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</si>
  <si>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</si>
  <si>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</si>
  <si>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</si>
  <si>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</si>
  <si>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</si>
  <si>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</si>
  <si>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</si>
  <si>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</si>
  <si>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</si>
  <si>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</si>
  <si>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</si>
  <si>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</si>
  <si>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</si>
  <si>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</si>
  <si>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</si>
  <si>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</si>
  <si>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</si>
  <si>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</si>
  <si>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</si>
  <si>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</si>
  <si>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</si>
  <si>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</si>
  <si>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</si>
  <si>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</si>
  <si>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</si>
  <si>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</si>
  <si>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</si>
  <si>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</si>
  <si>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</si>
  <si>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</si>
  <si>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</si>
  <si>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</si>
  <si>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</si>
  <si>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</si>
  <si>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</si>
  <si>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</si>
  <si>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</si>
  <si>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</si>
  <si>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</si>
  <si>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</si>
  <si>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</si>
  <si>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</si>
  <si>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</si>
  <si>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</si>
  <si>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</si>
  <si>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</si>
  <si>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</si>
  <si>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</si>
  <si>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</si>
  <si>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</si>
  <si>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</si>
  <si>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</si>
  <si>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</si>
  <si>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</si>
  <si>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</si>
  <si>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</si>
  <si>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</si>
  <si>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</si>
  <si>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</si>
  <si>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</si>
  <si>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</si>
  <si>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</si>
  <si>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</si>
  <si>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</si>
  <si>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</si>
  <si>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</si>
  <si>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</si>
  <si>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</si>
  <si>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</si>
  <si>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</si>
  <si>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</si>
  <si>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</si>
  <si>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</si>
  <si>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</si>
  <si>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</si>
  <si>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</si>
  <si>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</si>
  <si>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</si>
  <si>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</si>
  <si>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</si>
  <si>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</si>
  <si>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</si>
  <si>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</si>
  <si>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</si>
  <si>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</si>
  <si>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</si>
  <si>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</si>
  <si>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</si>
  <si>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</si>
  <si>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</si>
  <si>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</si>
  <si>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</si>
  <si>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</si>
  <si>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</si>
  <si>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</si>
  <si>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</si>
  <si>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</si>
  <si>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</si>
  <si>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</si>
  <si>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</si>
  <si>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</si>
  <si>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</si>
  <si>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</si>
  <si>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</si>
  <si>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</si>
  <si>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</si>
  <si>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</si>
  <si>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</si>
  <si>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</si>
  <si>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</si>
  <si>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</si>
  <si>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</si>
  <si>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</si>
  <si>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</si>
  <si>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</si>
  <si>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</si>
  <si>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</si>
  <si>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</si>
  <si>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</si>
  <si>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</si>
  <si>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</si>
  <si>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</si>
  <si>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</si>
  <si>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</si>
  <si>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</si>
  <si>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</si>
  <si>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</si>
  <si>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</si>
  <si>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</si>
  <si>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</si>
  <si>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</si>
  <si>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</si>
  <si>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</si>
  <si>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</si>
  <si>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</si>
  <si>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</si>
  <si>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</si>
  <si>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</si>
  <si>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</si>
  <si>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</si>
  <si>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</si>
  <si>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</si>
  <si>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</si>
  <si>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</si>
  <si>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</si>
  <si>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</si>
  <si>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</si>
  <si>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</si>
  <si>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</si>
  <si>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</si>
  <si>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</si>
  <si>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</si>
  <si>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</si>
  <si>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</si>
  <si>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</si>
  <si>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</si>
  <si>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</si>
  <si>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</si>
  <si>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</si>
  <si>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</si>
  <si>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</si>
  <si>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</si>
  <si>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</si>
  <si>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</si>
  <si>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</si>
  <si>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</si>
  <si>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</si>
  <si>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</si>
  <si>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</si>
  <si>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</si>
  <si>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</si>
  <si>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</si>
  <si>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</si>
  <si>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</si>
  <si>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</si>
  <si>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</si>
  <si>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</si>
  <si>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</si>
  <si>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</si>
  <si>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</si>
  <si>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</si>
  <si>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</si>
  <si>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</si>
  <si>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</si>
  <si>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</si>
  <si>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</si>
  <si>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</si>
  <si>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</si>
  <si>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</si>
  <si>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</si>
  <si>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</si>
  <si>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</si>
  <si>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</si>
  <si>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</si>
  <si>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</si>
  <si>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</si>
  <si>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</si>
  <si>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</si>
  <si>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</si>
  <si>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</si>
  <si>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</si>
  <si>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</si>
  <si>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</si>
  <si>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</si>
  <si>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</si>
  <si>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</si>
  <si>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</si>
  <si>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</si>
  <si>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</si>
  <si>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</si>
  <si>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</si>
  <si>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</si>
  <si>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</si>
  <si>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</si>
  <si>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</si>
  <si>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</si>
  <si>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</si>
  <si>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</si>
  <si>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</si>
  <si>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</si>
  <si>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</si>
  <si>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</si>
  <si>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</si>
  <si>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</si>
  <si>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</si>
  <si>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</si>
  <si>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</si>
  <si>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</si>
  <si>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</si>
  <si>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</si>
  <si>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</si>
  <si>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</si>
  <si>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</si>
  <si>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</si>
  <si>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</si>
  <si>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</si>
  <si>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</si>
  <si>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</si>
  <si>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</si>
  <si>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</si>
  <si>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</si>
  <si>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</si>
  <si>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</si>
  <si>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</si>
  <si>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</si>
  <si>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</si>
  <si>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</si>
  <si>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</si>
  <si>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</si>
  <si>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</si>
  <si>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</si>
  <si>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</si>
  <si>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</si>
  <si>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</si>
  <si>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</si>
  <si>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</si>
  <si>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</si>
  <si>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</si>
  <si>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</si>
  <si>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</si>
  <si>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</si>
  <si>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</si>
  <si>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</si>
  <si>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</si>
  <si>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</si>
  <si>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</si>
  <si>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</si>
  <si>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</si>
  <si>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</si>
  <si>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</si>
  <si>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</si>
  <si>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</si>
  <si>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</si>
  <si>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</si>
  <si>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</si>
  <si>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</si>
  <si>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</si>
  <si>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</si>
  <si>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</si>
  <si>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</si>
  <si>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</si>
  <si>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</si>
  <si>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</si>
  <si>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</si>
  <si>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</si>
  <si>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</si>
  <si>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</si>
  <si>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</si>
  <si>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</si>
  <si>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</si>
  <si>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</si>
  <si>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</si>
  <si>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</si>
  <si>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</si>
  <si>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</si>
  <si>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</si>
  <si>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</si>
  <si>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</si>
  <si>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</si>
  <si>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</si>
  <si>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</si>
  <si>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</si>
  <si>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</si>
  <si>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</si>
  <si>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</si>
  <si>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</si>
  <si>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</si>
  <si>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</si>
  <si>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</si>
  <si>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</si>
  <si>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</si>
  <si>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</si>
  <si>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</si>
  <si>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</si>
  <si>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</si>
  <si>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</si>
  <si>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</si>
  <si>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</si>
  <si>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</si>
  <si>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</si>
  <si>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</si>
  <si>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</si>
  <si>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</si>
  <si>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</si>
  <si>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</si>
  <si>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</si>
  <si>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</si>
  <si>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</si>
  <si>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</si>
  <si>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</si>
  <si>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</si>
  <si>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</si>
  <si>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</si>
  <si>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</si>
  <si>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</si>
  <si>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</si>
  <si>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</si>
  <si>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</si>
  <si>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</si>
  <si>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</si>
  <si>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</si>
  <si>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</si>
  <si>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</si>
  <si>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</si>
  <si>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</si>
  <si>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</si>
  <si>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</si>
  <si>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</si>
  <si>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</si>
  <si>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</si>
  <si>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</si>
  <si>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</si>
  <si>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</si>
  <si>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</si>
  <si>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</si>
  <si>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</si>
  <si>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</si>
  <si>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</si>
  <si>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</si>
  <si>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</si>
  <si>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</si>
  <si>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</si>
  <si>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</si>
  <si>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</si>
  <si>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</si>
  <si>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</si>
  <si>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</si>
  <si>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</si>
  <si>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</si>
  <si>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</si>
  <si>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</si>
  <si>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</si>
  <si>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</si>
  <si>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</si>
  <si>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</si>
  <si>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</si>
  <si>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</si>
  <si>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</si>
  <si>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</si>
  <si>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</si>
  <si>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</si>
  <si>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</si>
  <si>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</si>
  <si>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</si>
  <si>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</si>
  <si>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</si>
  <si>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</si>
  <si>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</si>
  <si>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</si>
  <si>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</si>
  <si>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</si>
  <si>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</si>
  <si>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</si>
  <si>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</si>
  <si>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</si>
  <si>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</si>
  <si>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</si>
  <si>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</si>
  <si>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</si>
  <si>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</si>
  <si>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</si>
  <si>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</si>
  <si>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</si>
  <si>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</si>
  <si>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</si>
  <si>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</si>
  <si>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</si>
  <si>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</si>
  <si>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</si>
  <si>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</si>
  <si>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</si>
  <si>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</si>
  <si>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</si>
  <si>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</si>
  <si>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</si>
  <si>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</si>
  <si>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</si>
  <si>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</si>
  <si>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</si>
  <si>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</si>
  <si>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</si>
  <si>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</si>
  <si>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</si>
  <si>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</si>
  <si>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</si>
  <si>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</si>
  <si>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</si>
  <si>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</si>
  <si>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</si>
  <si>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</si>
  <si>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</si>
  <si>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</si>
  <si>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</si>
  <si>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</si>
  <si>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</si>
  <si>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</si>
  <si>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</si>
  <si>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</si>
  <si>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</si>
  <si>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</si>
  <si>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</si>
  <si>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</si>
  <si>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</si>
  <si>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</si>
  <si>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</si>
  <si>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</si>
  <si>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</si>
  <si>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</si>
  <si>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</si>
  <si>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</si>
  <si>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</si>
  <si>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</si>
  <si>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</si>
  <si>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</si>
  <si>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</si>
  <si>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</si>
  <si>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</si>
  <si>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</si>
  <si>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</si>
  <si>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</si>
  <si>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</si>
  <si>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</si>
  <si>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</si>
  <si>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</si>
  <si>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</si>
  <si>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</si>
  <si>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</si>
  <si>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</si>
  <si>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</si>
  <si>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</si>
  <si>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</si>
  <si>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</si>
  <si>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</si>
  <si>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</si>
  <si>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</si>
  <si>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</si>
  <si>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</si>
  <si>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</si>
  <si>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</si>
  <si>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</si>
  <si>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</si>
  <si>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</si>
  <si>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</si>
  <si>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</si>
  <si>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</si>
  <si>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</si>
  <si>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</si>
  <si>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</si>
  <si>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</si>
  <si>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</si>
  <si>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</si>
  <si>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</si>
  <si>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</si>
  <si>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</si>
  <si>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</si>
  <si>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</si>
  <si>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</si>
  <si>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</si>
  <si>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</si>
  <si>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</si>
  <si>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</si>
  <si>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</si>
  <si>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</si>
  <si>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</si>
  <si>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</si>
  <si>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</si>
  <si>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</si>
  <si>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</si>
  <si>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</si>
  <si>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</si>
  <si>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</si>
  <si>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</si>
  <si>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</si>
  <si>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</si>
  <si>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</si>
  <si>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</si>
  <si>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</si>
  <si>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</si>
  <si>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</si>
  <si>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</si>
  <si>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</si>
  <si>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</si>
  <si>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</si>
  <si>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</si>
  <si>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</si>
  <si>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</si>
  <si>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</si>
  <si>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</si>
  <si>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</si>
  <si>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</si>
  <si>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</si>
  <si>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</si>
  <si>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</si>
  <si>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</si>
  <si>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</si>
  <si>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</si>
  <si>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</si>
  <si>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</si>
  <si>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</si>
  <si>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</si>
  <si>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</si>
  <si>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</si>
  <si>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</si>
  <si>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</si>
  <si>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</si>
  <si>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</si>
  <si>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</si>
  <si>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</si>
  <si>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</si>
  <si>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</si>
  <si>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</si>
  <si>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</si>
  <si>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</si>
  <si>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</si>
  <si>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</si>
  <si>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</si>
  <si>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</si>
  <si>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</si>
  <si>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</si>
  <si>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</si>
  <si>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</si>
  <si>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</si>
  <si>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</si>
  <si>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</si>
  <si>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</si>
  <si>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</si>
  <si>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</si>
  <si>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</si>
  <si>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</si>
  <si>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</si>
  <si>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</si>
  <si>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</si>
  <si>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</si>
  <si>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</si>
  <si>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</si>
  <si>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</si>
  <si>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</si>
  <si>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</si>
  <si>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</si>
  <si>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</si>
  <si>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</si>
  <si>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</si>
  <si>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</si>
  <si>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</si>
  <si>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</si>
  <si>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</si>
  <si>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</si>
  <si>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</si>
  <si>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</si>
  <si>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</si>
  <si>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</si>
  <si>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</si>
  <si>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</si>
  <si>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</si>
  <si>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</si>
  <si>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</si>
  <si>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</si>
  <si>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</si>
  <si>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</si>
  <si>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</si>
  <si>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</si>
  <si>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</si>
  <si>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</si>
  <si>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</si>
  <si>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</si>
  <si>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</si>
  <si>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</si>
  <si>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</si>
  <si>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</si>
  <si>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</si>
  <si>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</si>
  <si>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</si>
  <si>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</si>
  <si>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</si>
  <si>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</si>
  <si>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</si>
  <si>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</si>
  <si>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</si>
  <si>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</si>
  <si>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</si>
  <si>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</si>
  <si>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</si>
  <si>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</si>
  <si>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</si>
  <si>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</si>
  <si>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</si>
  <si>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</si>
  <si>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</si>
  <si>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</si>
  <si>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</si>
  <si>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</si>
  <si>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</si>
  <si>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</si>
  <si>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</si>
  <si>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</si>
  <si>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</si>
  <si>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</si>
  <si>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</si>
  <si>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</si>
  <si>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</si>
  <si>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</si>
  <si>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</si>
  <si>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</si>
  <si>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</si>
  <si>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</si>
  <si>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</si>
  <si>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</si>
  <si>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</si>
  <si>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</si>
  <si>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</si>
  <si>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</si>
  <si>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</si>
  <si>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</si>
  <si>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</si>
  <si>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</si>
  <si>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</si>
  <si>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</si>
  <si>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</si>
  <si>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</si>
  <si>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</si>
  <si>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</si>
  <si>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</si>
  <si>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</si>
  <si>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</si>
  <si>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</si>
  <si>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</si>
  <si>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</si>
  <si>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</si>
  <si>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</si>
  <si>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</si>
  <si>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</si>
  <si>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</si>
  <si>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</si>
  <si>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</si>
  <si>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</si>
  <si>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</si>
  <si>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</si>
  <si>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</si>
  <si>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</si>
  <si>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</si>
  <si>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</si>
  <si>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</si>
  <si>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</si>
  <si>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</si>
  <si>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</si>
  <si>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</si>
  <si>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</si>
  <si>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</si>
  <si>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</si>
  <si>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</si>
  <si>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</si>
  <si>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</si>
  <si>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</si>
  <si>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</si>
  <si>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</si>
  <si>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</si>
  <si>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</si>
  <si>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</si>
  <si>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</si>
  <si>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</si>
  <si>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</si>
  <si>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</si>
  <si>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</si>
  <si>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</si>
  <si>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</si>
  <si>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</si>
  <si>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</si>
  <si>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</si>
  <si>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</si>
  <si>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</si>
  <si>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</si>
  <si>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</si>
  <si>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</si>
  <si>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</si>
  <si>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</si>
  <si>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</si>
  <si>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</si>
  <si>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</si>
  <si>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</si>
  <si>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</si>
  <si>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</si>
  <si>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</si>
  <si>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</si>
  <si>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</si>
  <si>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</si>
  <si>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</si>
  <si>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</si>
  <si>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</si>
  <si>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</si>
  <si>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</si>
  <si>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</si>
  <si>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</si>
  <si>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</si>
  <si>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</si>
  <si>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</si>
  <si>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</si>
  <si>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</si>
  <si>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</si>
  <si>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</si>
  <si>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</si>
  <si>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</si>
  <si>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</si>
  <si>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</si>
  <si>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</si>
  <si>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</si>
  <si>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</si>
  <si>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</si>
  <si>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</si>
  <si>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</si>
  <si>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</si>
  <si>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</si>
  <si>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</si>
  <si>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</si>
  <si>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</si>
  <si>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</si>
  <si>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</si>
  <si>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</si>
  <si>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</si>
  <si>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</si>
  <si>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</si>
  <si>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</si>
  <si>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</si>
  <si>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</si>
  <si>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</si>
  <si>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</si>
  <si>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</si>
  <si>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</si>
  <si>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</si>
  <si>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</si>
  <si>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</si>
  <si>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</si>
  <si>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</si>
  <si>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</si>
  <si>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</si>
  <si>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</si>
  <si>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</si>
  <si>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</si>
  <si>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</si>
  <si>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</si>
  <si>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</si>
  <si>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</si>
  <si>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</si>
  <si>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</si>
  <si>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</si>
  <si>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</si>
  <si>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</si>
  <si>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</si>
  <si>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</si>
  <si>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</si>
  <si>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</si>
  <si>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</si>
  <si>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</si>
  <si>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</si>
  <si>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</si>
  <si>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</si>
  <si>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</si>
  <si>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</si>
  <si>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</si>
  <si>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</si>
  <si>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</si>
  <si>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</si>
  <si>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</si>
  <si>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</si>
  <si>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</si>
  <si>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</si>
  <si>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</si>
  <si>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</si>
  <si>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</si>
  <si>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</si>
  <si>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</si>
  <si>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</si>
  <si>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</si>
  <si>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</si>
  <si>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</si>
  <si>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</si>
  <si>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</si>
  <si>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</si>
  <si>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</si>
  <si>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</si>
  <si>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</si>
  <si>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</si>
  <si>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</si>
  <si>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</si>
  <si>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</si>
  <si>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</si>
  <si>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</si>
  <si>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</si>
  <si>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</si>
  <si>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</si>
  <si>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</si>
  <si>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</si>
  <si>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</si>
  <si>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</si>
  <si>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</si>
  <si>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</si>
  <si>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</si>
  <si>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</si>
  <si>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</si>
  <si>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</si>
  <si>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</si>
  <si>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</si>
  <si>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</si>
  <si>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</si>
  <si>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</si>
  <si>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</si>
  <si>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</si>
  <si>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</si>
  <si>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</si>
  <si>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</si>
  <si>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</si>
  <si>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</si>
  <si>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</si>
  <si>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</si>
  <si>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</si>
  <si>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</si>
  <si>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</si>
  <si>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</si>
  <si>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</si>
  <si>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</si>
  <si>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</si>
  <si>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</si>
  <si>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</si>
  <si>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</si>
  <si>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</si>
  <si>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</si>
  <si>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</si>
  <si>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</si>
  <si>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</si>
  <si>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</si>
  <si>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</si>
  <si>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</si>
  <si>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</si>
  <si>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</si>
  <si>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</si>
  <si>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</si>
  <si>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</si>
  <si>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</si>
  <si>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</si>
  <si>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</si>
  <si>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</si>
  <si>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</si>
  <si>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</si>
  <si>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</si>
  <si>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</si>
  <si>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</si>
  <si>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</si>
  <si>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</si>
  <si>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</si>
  <si>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</si>
  <si>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</si>
  <si>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</si>
  <si>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</si>
  <si>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</si>
  <si>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</si>
  <si>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</si>
  <si>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</si>
  <si>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</si>
  <si>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</si>
  <si>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</si>
  <si>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</si>
  <si>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</si>
  <si>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</si>
  <si>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</si>
  <si>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</si>
  <si>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</si>
  <si>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</si>
  <si>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</si>
  <si>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</si>
  <si>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</si>
  <si>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</si>
  <si>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</si>
  <si>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</si>
  <si>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</si>
  <si>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</si>
  <si>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</si>
  <si>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</si>
  <si>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</si>
  <si>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</si>
  <si>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</si>
  <si>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</si>
  <si>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</si>
  <si>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</si>
  <si>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</si>
  <si>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</si>
  <si>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</si>
  <si>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</si>
  <si>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</si>
  <si>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</si>
  <si>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</si>
  <si>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</si>
  <si>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</si>
  <si>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</si>
  <si>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</si>
  <si>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</si>
  <si>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</si>
  <si>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</si>
  <si>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</si>
  <si>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</si>
  <si>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</si>
  <si>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</si>
  <si>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</si>
  <si>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</si>
  <si>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</si>
  <si>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</si>
  <si>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</si>
  <si>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</si>
  <si>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</si>
  <si>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</si>
  <si>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</si>
  <si>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</si>
  <si>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</si>
  <si>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</si>
  <si>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</si>
  <si>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</si>
  <si>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</si>
  <si>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</si>
  <si>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</si>
  <si>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</si>
  <si>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</si>
  <si>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</si>
  <si>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</si>
  <si>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</si>
  <si>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</si>
  <si>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</si>
  <si>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</si>
  <si>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</si>
  <si>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</si>
  <si>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</si>
  <si>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</si>
  <si>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</si>
  <si>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</si>
  <si>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</si>
  <si>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</si>
  <si>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</si>
  <si>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</si>
  <si>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</si>
  <si>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</si>
  <si>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</si>
  <si>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</si>
  <si>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</si>
  <si>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</si>
  <si>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</si>
  <si>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</si>
  <si>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</si>
  <si>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</si>
  <si>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</si>
  <si>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</si>
  <si>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</si>
  <si>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</si>
  <si>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</si>
  <si>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</si>
  <si>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</si>
  <si>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</si>
  <si>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</si>
  <si>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</si>
  <si>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</si>
  <si>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</si>
  <si>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</si>
  <si>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</si>
  <si>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</si>
  <si>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</si>
  <si>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</si>
  <si>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</si>
  <si>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</si>
  <si>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</si>
  <si>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</si>
  <si>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</si>
  <si>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</si>
  <si>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</si>
  <si>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</si>
  <si>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</si>
  <si>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</si>
  <si>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</si>
  <si>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</si>
  <si>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</si>
  <si>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</si>
  <si>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</si>
  <si>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</si>
  <si>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</si>
  <si>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</si>
  <si>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</si>
  <si>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</si>
  <si>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</si>
  <si>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</si>
  <si>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</si>
  <si>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</si>
  <si>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</si>
  <si>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</si>
  <si>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</si>
  <si>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</si>
  <si>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</si>
  <si>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</si>
  <si>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</si>
  <si>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</si>
  <si>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</si>
  <si>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</si>
  <si>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</si>
  <si>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</si>
  <si>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</si>
  <si>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</si>
  <si>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</si>
  <si>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</si>
  <si>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</si>
  <si>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</si>
  <si>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</si>
  <si>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</si>
  <si>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</si>
  <si>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</si>
  <si>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</si>
  <si>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</si>
  <si>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</si>
  <si>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</si>
  <si>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</si>
  <si>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</si>
  <si>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</si>
  <si>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</si>
  <si>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</si>
  <si>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</si>
  <si>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</si>
  <si>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</si>
  <si>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</si>
  <si>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</si>
  <si>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</si>
  <si>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</si>
  <si>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</si>
  <si>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</si>
  <si>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</si>
  <si>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</si>
  <si>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</si>
  <si>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</si>
  <si>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</si>
  <si>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</si>
  <si>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</si>
  <si>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</si>
  <si>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</si>
  <si>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</si>
  <si>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</si>
  <si>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</si>
  <si>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</si>
  <si>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</si>
  <si>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</si>
  <si>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</si>
  <si>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</si>
  <si>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</si>
  <si>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</si>
  <si>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</si>
  <si>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</si>
  <si>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</si>
  <si>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</si>
  <si>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</si>
  <si>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</si>
  <si>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</si>
  <si>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</si>
  <si>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</si>
  <si>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</si>
  <si>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</si>
  <si>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</si>
  <si>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</si>
  <si>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</si>
  <si>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</si>
  <si>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</si>
  <si>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</si>
  <si>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</si>
  <si>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</si>
  <si>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</si>
  <si>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</si>
  <si>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</si>
  <si>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</si>
  <si>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</si>
  <si>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</si>
  <si>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</si>
  <si>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</si>
  <si>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</si>
  <si>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</si>
  <si>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</si>
  <si>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</si>
  <si>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</si>
  <si>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</si>
  <si>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</si>
  <si>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</si>
  <si>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</si>
  <si>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</si>
  <si>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</si>
  <si>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</si>
  <si>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</si>
  <si>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</si>
  <si>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</si>
  <si>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</si>
  <si>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</si>
  <si>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</si>
  <si>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</si>
  <si>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</si>
  <si>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</si>
  <si>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</si>
  <si>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</si>
  <si>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</si>
  <si>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</si>
  <si>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</si>
  <si>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</si>
  <si>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</si>
  <si>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</si>
  <si>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</si>
  <si>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</si>
  <si>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</si>
  <si>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</si>
  <si>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</si>
  <si>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</si>
  <si>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</si>
  <si>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</si>
  <si>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</si>
  <si>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</si>
  <si>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</si>
  <si>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</si>
  <si>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</si>
  <si>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</si>
  <si>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</si>
  <si>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</si>
  <si>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</si>
  <si>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</si>
  <si>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</si>
  <si>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</si>
  <si>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</si>
  <si>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</si>
  <si>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</si>
  <si>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</si>
  <si>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</si>
  <si>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</si>
  <si>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</si>
  <si>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</si>
  <si>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</si>
  <si>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</si>
  <si>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</si>
  <si>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</si>
  <si>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</si>
  <si>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</si>
  <si>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</si>
  <si>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</si>
  <si>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</si>
  <si>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</si>
  <si>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</si>
  <si>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</si>
  <si>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</si>
  <si>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</si>
  <si>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</si>
  <si>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</si>
  <si>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</si>
  <si>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</si>
  <si>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</si>
  <si>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</si>
  <si>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</si>
  <si>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</si>
  <si>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</si>
  <si>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</si>
  <si>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</si>
  <si>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</si>
  <si>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</si>
  <si>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</si>
  <si>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</si>
  <si>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</si>
  <si>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</si>
  <si>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</si>
  <si>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</si>
  <si>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</si>
  <si>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</si>
  <si>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</si>
  <si>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</si>
  <si>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</si>
  <si>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</si>
  <si>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</si>
  <si>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</si>
  <si>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</si>
  <si>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</si>
  <si>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</si>
  <si>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</si>
  <si>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</si>
  <si>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</si>
  <si>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</si>
  <si>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</si>
  <si>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</si>
  <si>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</si>
  <si>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</si>
  <si>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</si>
  <si>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</si>
  <si>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</si>
  <si>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</si>
  <si>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</si>
  <si>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</si>
  <si>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</si>
  <si>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</si>
  <si>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</si>
  <si>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</si>
  <si>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</si>
  <si>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</si>
  <si>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</si>
  <si>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</si>
  <si>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</si>
  <si>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</si>
  <si>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</si>
  <si>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</si>
  <si>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</si>
  <si>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</si>
  <si>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</si>
  <si>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</si>
  <si>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</si>
  <si>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</si>
  <si>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</si>
  <si>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</si>
  <si>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</si>
  <si>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</si>
  <si>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</si>
  <si>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</si>
  <si>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</si>
  <si>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</si>
  <si>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</si>
  <si>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</si>
  <si>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</si>
  <si>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</si>
  <si>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</si>
  <si>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</si>
  <si>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</si>
  <si>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</si>
  <si>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</si>
  <si>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</si>
  <si>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</si>
  <si>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</si>
  <si>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</si>
  <si>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</si>
  <si>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</si>
  <si>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</si>
  <si>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</si>
  <si>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</si>
  <si>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</si>
  <si>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</si>
  <si>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</si>
  <si>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</si>
  <si>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</si>
  <si>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</si>
  <si>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</si>
  <si>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</si>
  <si>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</si>
  <si>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</si>
  <si>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</si>
  <si>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</si>
  <si>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</si>
  <si>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</si>
  <si>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</si>
  <si>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</si>
  <si>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</si>
  <si>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</si>
  <si>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</si>
  <si>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</si>
  <si>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</si>
  <si>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</si>
  <si>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</si>
  <si>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</si>
  <si>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</si>
  <si>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</si>
  <si>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</si>
  <si>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</si>
  <si>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</si>
  <si>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</si>
  <si>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</si>
  <si>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</si>
  <si>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</si>
  <si>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</si>
  <si>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</si>
  <si>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</si>
  <si>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</si>
  <si>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</si>
  <si>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</si>
  <si>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</si>
  <si>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</si>
  <si>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</si>
  <si>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</si>
  <si>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</si>
  <si>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</si>
  <si>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</si>
  <si>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</si>
  <si>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</si>
  <si>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</si>
  <si>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</si>
  <si>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</si>
  <si>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</si>
  <si>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</si>
  <si>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</si>
  <si>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</si>
  <si>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</si>
  <si>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</si>
  <si>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</si>
  <si>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</si>
  <si>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</si>
  <si>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</si>
  <si>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</si>
  <si>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</si>
  <si>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</si>
  <si>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</si>
  <si>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</si>
  <si>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</si>
  <si>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</si>
  <si>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</si>
  <si>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</si>
  <si>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</si>
  <si>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</si>
  <si>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</si>
  <si>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</si>
  <si>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</si>
  <si>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</si>
  <si>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</si>
  <si>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</si>
  <si>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</si>
  <si>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</si>
  <si>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</si>
  <si>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</si>
  <si>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</si>
  <si>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</si>
  <si>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</si>
  <si>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</si>
  <si>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</si>
  <si>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</si>
  <si>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</si>
  <si>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</si>
  <si>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</si>
  <si>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</si>
  <si>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</si>
  <si>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</si>
  <si>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</si>
  <si>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</si>
  <si>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</si>
  <si>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</si>
  <si>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</si>
  <si>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</si>
  <si>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</si>
  <si>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</si>
  <si>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</si>
  <si>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</si>
  <si>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</si>
  <si>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</si>
  <si>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</si>
  <si>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</si>
  <si>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</si>
  <si>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</si>
  <si>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</si>
  <si>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</si>
  <si>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</si>
  <si>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</si>
  <si>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</si>
  <si>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</si>
  <si>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</si>
  <si>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</si>
  <si>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</si>
  <si>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</si>
  <si>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</si>
  <si>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</si>
  <si>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</si>
  <si>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</si>
  <si>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</si>
  <si>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</si>
  <si>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</si>
  <si>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</si>
  <si>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</si>
  <si>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</si>
  <si>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</si>
  <si>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</si>
  <si>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</si>
  <si>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</si>
  <si>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</si>
  <si>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</si>
  <si>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</si>
  <si>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</si>
  <si>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</si>
  <si>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</si>
  <si>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</si>
  <si>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</si>
  <si>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</si>
  <si>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</si>
  <si>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</si>
  <si>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</si>
  <si>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</si>
  <si>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</si>
  <si>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</si>
  <si>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</si>
  <si>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</si>
  <si>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</si>
  <si>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</si>
  <si>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</si>
  <si>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</si>
  <si>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</si>
  <si>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</si>
  <si>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</si>
  <si>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</si>
  <si>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</si>
  <si>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</si>
  <si>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</si>
  <si>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</si>
  <si>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</si>
  <si>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</si>
  <si>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</si>
  <si>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</si>
  <si>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</si>
  <si>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</si>
  <si>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</si>
  <si>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</si>
  <si>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</si>
  <si>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</si>
  <si>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</si>
  <si>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</si>
  <si>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</si>
  <si>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</si>
  <si>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</si>
  <si>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</si>
  <si>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</si>
  <si>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</si>
  <si>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</si>
  <si>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</si>
  <si>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</si>
  <si>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</si>
  <si>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</si>
  <si>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</si>
  <si>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</si>
  <si>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</si>
  <si>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</si>
  <si>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</si>
  <si>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</si>
  <si>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</si>
  <si>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</si>
  <si>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</si>
  <si>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</si>
  <si>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</si>
  <si>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</si>
  <si>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</si>
  <si>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</si>
  <si>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</si>
  <si>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</si>
  <si>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</si>
  <si>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</si>
  <si>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</si>
  <si>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</si>
  <si>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</si>
  <si>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</si>
  <si>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</si>
  <si>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</si>
  <si>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</si>
  <si>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</si>
  <si>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</si>
  <si>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</si>
  <si>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</si>
  <si>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</si>
  <si>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</si>
  <si>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</si>
  <si>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</si>
  <si>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</si>
  <si>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</si>
  <si>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</si>
  <si>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</si>
  <si>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</si>
  <si>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</si>
  <si>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</si>
  <si>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</si>
  <si>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</si>
  <si>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</si>
  <si>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</si>
  <si>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</si>
  <si>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</si>
  <si>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</si>
  <si>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</si>
  <si>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</si>
  <si>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</si>
  <si>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</si>
  <si>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</si>
  <si>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</si>
  <si>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</si>
  <si>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</si>
  <si>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</si>
  <si>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</si>
  <si>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</si>
  <si>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</si>
  <si>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</si>
  <si>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</si>
  <si>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</si>
  <si>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</si>
  <si>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</si>
  <si>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</si>
  <si>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</si>
  <si>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</si>
  <si>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</si>
  <si>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</si>
  <si>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</si>
  <si>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</si>
  <si>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</si>
  <si>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</si>
  <si>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</si>
  <si>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</si>
  <si>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</si>
  <si>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</si>
  <si>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</si>
  <si>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</si>
  <si>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</si>
  <si>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</si>
  <si>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</si>
  <si>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</si>
  <si>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</si>
  <si>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</si>
  <si>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</si>
  <si>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</si>
  <si>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</si>
  <si>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</si>
  <si>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</si>
  <si>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</si>
  <si>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</si>
  <si>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</si>
  <si>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</si>
  <si>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</si>
  <si>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</si>
  <si>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</si>
  <si>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</si>
  <si>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</si>
  <si>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</si>
  <si>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</si>
  <si>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</si>
  <si>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</si>
  <si>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</si>
  <si>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</si>
  <si>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</si>
  <si>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</si>
  <si>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</si>
  <si>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</si>
  <si>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</si>
  <si>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</si>
  <si>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</si>
  <si>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</si>
  <si>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</si>
  <si>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</si>
  <si>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</si>
  <si>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</si>
  <si>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</si>
  <si>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</si>
  <si>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</si>
  <si>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</si>
  <si>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</si>
  <si>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</si>
  <si>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</si>
  <si>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</si>
  <si>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</si>
  <si>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</si>
  <si>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</si>
  <si>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</si>
  <si>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</si>
  <si>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</si>
  <si>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</si>
  <si>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</si>
  <si>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</si>
  <si>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</si>
  <si>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</si>
  <si>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</si>
  <si>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</si>
  <si>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</si>
  <si>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</si>
  <si>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</si>
  <si>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</si>
  <si>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</si>
  <si>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</si>
  <si>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</si>
  <si>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</si>
  <si>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</si>
  <si>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</si>
  <si>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</si>
  <si>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</si>
  <si>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</si>
  <si>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</si>
  <si>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</si>
  <si>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</si>
  <si>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</si>
  <si>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</si>
  <si>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</si>
  <si>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</si>
  <si>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</si>
  <si>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</si>
  <si>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</si>
  <si>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</si>
  <si>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</si>
  <si>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</si>
  <si>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</si>
  <si>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</si>
  <si>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</si>
  <si>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</si>
  <si>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</si>
  <si>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</si>
  <si>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</si>
  <si>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</si>
  <si>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</si>
  <si>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</si>
  <si>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</si>
  <si>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</si>
  <si>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</si>
  <si>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</si>
  <si>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</si>
  <si>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</si>
  <si>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</si>
  <si>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</si>
  <si>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</si>
  <si>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</si>
  <si>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</si>
  <si>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</si>
  <si>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</si>
  <si>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</si>
  <si>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</si>
  <si>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</si>
  <si>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</si>
  <si>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</si>
  <si>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</si>
  <si>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</si>
  <si>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</si>
  <si>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</si>
  <si>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</si>
  <si>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</si>
  <si>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</si>
  <si>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</si>
  <si>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</si>
  <si>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</si>
  <si>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</si>
  <si>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</si>
  <si>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</si>
  <si>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</si>
  <si>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</si>
  <si>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</si>
  <si>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</si>
  <si>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</si>
  <si>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</si>
  <si>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</si>
  <si>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</si>
  <si>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</si>
  <si>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</si>
  <si>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</si>
  <si>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</si>
  <si>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</si>
  <si>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</si>
  <si>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</si>
  <si>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</si>
  <si>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</si>
  <si>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</si>
  <si>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</si>
  <si>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</si>
  <si>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</si>
  <si>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</si>
  <si>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</si>
  <si>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</si>
  <si>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</si>
  <si>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</si>
  <si>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</si>
  <si>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</si>
  <si>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</si>
  <si>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</si>
  <si>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</si>
  <si>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</si>
  <si>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</si>
  <si>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</si>
  <si>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</si>
  <si>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</si>
  <si>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</si>
  <si>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</si>
  <si>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</si>
  <si>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</si>
  <si>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</si>
  <si>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</si>
  <si>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</si>
  <si>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</si>
  <si>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</si>
  <si>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</si>
  <si>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</si>
  <si>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</si>
  <si>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</si>
  <si>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</si>
  <si>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</si>
  <si>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</si>
  <si>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</si>
  <si>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</si>
  <si>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</si>
  <si>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</si>
  <si>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</si>
  <si>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</si>
  <si>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</si>
  <si>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</si>
  <si>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</si>
  <si>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</si>
  <si>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</si>
  <si>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</si>
  <si>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</si>
  <si>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</si>
  <si>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</si>
  <si>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</si>
  <si>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</si>
  <si>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</si>
  <si>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</si>
  <si>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</si>
  <si>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</si>
  <si>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</si>
  <si>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</si>
  <si>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</si>
  <si>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</si>
  <si>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</si>
  <si>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</si>
  <si>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</si>
  <si>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</si>
  <si>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</si>
  <si>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</si>
  <si>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</si>
  <si>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</si>
  <si>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</si>
  <si>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</si>
  <si>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</si>
  <si>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</si>
  <si>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</si>
  <si>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</si>
  <si>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</si>
  <si>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</si>
  <si>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</si>
  <si>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</si>
  <si>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</si>
  <si>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</si>
  <si>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</si>
  <si>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</si>
  <si>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</si>
  <si>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</si>
  <si>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</si>
  <si>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</si>
  <si>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</si>
  <si>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</si>
  <si>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</si>
  <si>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</si>
  <si>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</si>
  <si>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</si>
  <si>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</si>
  <si>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</si>
  <si>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</si>
  <si>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</si>
  <si>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</si>
  <si>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</si>
  <si>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</si>
  <si>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</si>
  <si>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</si>
  <si>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</si>
  <si>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</si>
  <si>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</si>
  <si>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</si>
  <si>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</si>
  <si>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</si>
  <si>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</si>
  <si>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</si>
  <si>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</si>
  <si>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</si>
  <si>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</si>
  <si>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</si>
  <si>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</si>
  <si>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</si>
  <si>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</si>
  <si>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</si>
  <si>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</si>
  <si>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</si>
  <si>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</si>
  <si>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</si>
  <si>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</si>
  <si>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</si>
  <si>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</si>
  <si>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</si>
  <si>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</si>
  <si>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</si>
  <si>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</si>
  <si>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</si>
  <si>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</si>
  <si>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</si>
  <si>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</si>
  <si>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</si>
  <si>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</si>
  <si>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</si>
  <si>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</si>
  <si>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</si>
  <si>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</si>
  <si>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</si>
  <si>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</si>
  <si>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</si>
  <si>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</si>
  <si>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</si>
  <si>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</si>
  <si>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</si>
  <si>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</si>
  <si>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</si>
  <si>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</si>
  <si>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</si>
  <si>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</si>
  <si>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</si>
  <si>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</si>
  <si>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</si>
  <si>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</si>
  <si>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</si>
  <si>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</si>
  <si>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</si>
  <si>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</si>
  <si>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</si>
  <si>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</si>
  <si>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</si>
  <si>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</si>
  <si>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</si>
  <si>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</si>
  <si>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</si>
  <si>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</si>
  <si>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</si>
  <si>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</si>
  <si>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</si>
  <si>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</si>
  <si>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</si>
  <si>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</si>
  <si>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</si>
  <si>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</si>
  <si>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</si>
  <si>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</si>
  <si>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</si>
  <si>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</si>
  <si>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</si>
  <si>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</si>
  <si>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</si>
  <si>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</si>
  <si>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</si>
  <si>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</si>
  <si>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</si>
  <si>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</si>
  <si>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</si>
  <si>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</si>
  <si>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</si>
  <si>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</si>
  <si>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</si>
  <si>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</si>
  <si>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</si>
  <si>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</si>
  <si>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</si>
  <si>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</si>
  <si>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</si>
  <si>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</si>
  <si>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</si>
  <si>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</si>
  <si>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</si>
  <si>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</si>
  <si>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</si>
  <si>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</si>
  <si>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</si>
  <si>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</si>
  <si>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</si>
  <si>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</si>
  <si>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</si>
  <si>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</si>
  <si>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</si>
  <si>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</si>
  <si>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</si>
  <si>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</si>
  <si>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</si>
  <si>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</si>
  <si>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</si>
  <si>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</si>
  <si>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</si>
  <si>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</si>
  <si>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</si>
  <si>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</si>
  <si>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</si>
  <si>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</si>
  <si>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</si>
  <si>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</si>
  <si>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</si>
  <si>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</si>
  <si>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</si>
  <si>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</si>
  <si>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</si>
  <si>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</si>
  <si>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</si>
  <si>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</si>
  <si>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</si>
  <si>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</si>
  <si>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</si>
  <si>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</si>
  <si>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</si>
  <si>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</si>
  <si>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</si>
  <si>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</si>
  <si>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</si>
  <si>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</si>
  <si>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</si>
  <si>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</si>
  <si>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</si>
  <si>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</si>
  <si>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</si>
  <si>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</si>
  <si>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</si>
  <si>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</si>
  <si>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</si>
  <si>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</si>
  <si>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</si>
  <si>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</si>
  <si>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</si>
  <si>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</si>
  <si>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</si>
  <si>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</si>
  <si>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</si>
  <si>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</si>
  <si>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</si>
  <si>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</si>
  <si>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</si>
  <si>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</si>
  <si>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</si>
  <si>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</si>
  <si>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</si>
  <si>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</si>
  <si>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</si>
  <si>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</si>
  <si>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</si>
  <si>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</si>
  <si>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</si>
  <si>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</si>
  <si>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</si>
  <si>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</si>
  <si>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</si>
  <si>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</si>
  <si>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</si>
  <si>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</si>
  <si>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</si>
  <si>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</si>
  <si>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</si>
  <si>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</si>
  <si>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</si>
  <si>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</si>
  <si>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</si>
  <si>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</si>
  <si>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</si>
  <si>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</si>
  <si>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</si>
  <si>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</si>
  <si>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</si>
  <si>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</si>
  <si>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</si>
  <si>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</si>
  <si>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</si>
  <si>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</si>
  <si>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</si>
  <si>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</si>
  <si>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</si>
  <si>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</si>
  <si>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</si>
  <si>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</si>
  <si>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</si>
  <si>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</si>
  <si>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</si>
  <si>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</si>
  <si>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</si>
  <si>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</si>
  <si>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</si>
  <si>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</si>
  <si>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</si>
  <si>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</si>
  <si>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</si>
  <si>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</si>
  <si>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</si>
  <si>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</si>
  <si>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</si>
  <si>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</si>
  <si>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</si>
  <si>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</si>
  <si>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</si>
  <si>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</si>
  <si>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</si>
  <si>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</si>
  <si>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</si>
  <si>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</si>
  <si>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</si>
  <si>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</si>
  <si>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</si>
  <si>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</si>
  <si>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</si>
  <si>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</si>
  <si>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</si>
  <si>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</si>
  <si>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</si>
  <si>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</si>
  <si>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</si>
  <si>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</si>
  <si>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</si>
  <si>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</si>
  <si>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</si>
  <si>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</si>
  <si>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</si>
  <si>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</si>
  <si>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</si>
  <si>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</si>
  <si>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</si>
  <si>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</si>
  <si>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</si>
  <si>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</si>
  <si>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</si>
  <si>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</si>
  <si>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</si>
  <si>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</si>
  <si>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</si>
  <si>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</si>
  <si>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</si>
  <si>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</si>
  <si>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</si>
  <si>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</si>
  <si>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</si>
  <si>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</si>
  <si>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</si>
  <si>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</si>
  <si>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</si>
  <si>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</si>
  <si>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</si>
  <si>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</si>
  <si>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</si>
  <si>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</si>
  <si>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</si>
  <si>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</si>
  <si>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</si>
  <si>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</si>
  <si>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</si>
  <si>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</si>
  <si>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</si>
  <si>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</si>
  <si>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</si>
  <si>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</si>
  <si>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</si>
  <si>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</si>
  <si>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</si>
  <si>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</si>
  <si>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</si>
  <si>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</si>
  <si>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</si>
  <si>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</si>
  <si>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</si>
  <si>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</si>
  <si>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</si>
  <si>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</si>
  <si>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</si>
  <si>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</si>
  <si>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</si>
  <si>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</si>
  <si>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</si>
  <si>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</si>
  <si>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</si>
  <si>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</si>
  <si>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</si>
  <si>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</si>
  <si>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</si>
  <si>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</si>
  <si>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</si>
  <si>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</si>
  <si>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</si>
  <si>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</si>
  <si>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</si>
  <si>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</si>
  <si>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</si>
  <si>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</si>
  <si>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</si>
  <si>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</si>
  <si>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</si>
  <si>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</si>
  <si>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</si>
  <si>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</si>
  <si>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</si>
  <si>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</si>
  <si>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</si>
  <si>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</si>
  <si>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</si>
  <si>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</si>
  <si>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</si>
  <si>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</si>
  <si>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</si>
  <si>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</si>
  <si>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</si>
  <si>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</si>
  <si>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</si>
  <si>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</si>
  <si>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</si>
  <si>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</si>
  <si>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</si>
  <si>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</si>
  <si>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</si>
  <si>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</si>
  <si>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</si>
  <si>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</si>
  <si>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</si>
  <si>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</si>
  <si>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</si>
  <si>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</si>
  <si>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</si>
  <si>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</si>
  <si>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</si>
  <si>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</si>
  <si>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</si>
  <si>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</si>
  <si>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</si>
  <si>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</si>
  <si>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</si>
  <si>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</si>
  <si>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</si>
  <si>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</si>
  <si>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</si>
  <si>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</si>
  <si>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</si>
  <si>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</si>
  <si>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</si>
  <si>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</si>
  <si>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</si>
  <si>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</si>
  <si>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</si>
  <si>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</si>
  <si>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</si>
  <si>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</si>
  <si>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</si>
  <si>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</si>
  <si>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</si>
  <si>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</si>
  <si>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</si>
  <si>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</si>
  <si>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</si>
  <si>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</si>
  <si>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</si>
  <si>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</si>
  <si>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</si>
  <si>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</si>
  <si>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</si>
  <si>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</si>
  <si>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</si>
  <si>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</si>
  <si>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</si>
  <si>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</si>
  <si>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</si>
  <si>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</si>
  <si>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</si>
  <si>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</si>
  <si>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</si>
  <si>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</si>
  <si>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</si>
  <si>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</si>
  <si>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</si>
  <si>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</si>
  <si>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</si>
  <si>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</si>
  <si>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</si>
  <si>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</si>
  <si>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</si>
  <si>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</si>
  <si>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</si>
  <si>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</si>
  <si>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</si>
  <si>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</si>
  <si>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</si>
  <si>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</si>
  <si>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</si>
  <si>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</si>
  <si>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</si>
  <si>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</si>
  <si>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</si>
  <si>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</si>
  <si>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</si>
  <si>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</si>
  <si>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</si>
  <si>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</si>
  <si>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</si>
  <si>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</si>
  <si>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</si>
  <si>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</si>
  <si>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</si>
  <si>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</si>
  <si>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</si>
  <si>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</si>
  <si>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</si>
  <si>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</si>
  <si>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</si>
  <si>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</si>
  <si>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</si>
  <si>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</si>
  <si>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</si>
  <si>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</si>
  <si>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</si>
  <si>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</si>
  <si>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</si>
  <si>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</si>
  <si>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</si>
  <si>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</si>
  <si>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</si>
  <si>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</si>
  <si>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</si>
  <si>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</si>
  <si>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</si>
  <si>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</si>
  <si>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</si>
  <si>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</si>
  <si>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</si>
  <si>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</si>
  <si>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</si>
  <si>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</si>
  <si>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</si>
  <si>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</si>
  <si>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</si>
  <si>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</si>
  <si>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</si>
  <si>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</si>
  <si>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</si>
  <si>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</si>
  <si>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</si>
  <si>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</si>
  <si>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</si>
  <si>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</si>
  <si>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</si>
  <si>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</si>
  <si>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</si>
  <si>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</si>
  <si>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</si>
  <si>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</si>
  <si>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</si>
  <si>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</si>
  <si>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</si>
  <si>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</si>
  <si>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</si>
  <si>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</si>
  <si>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</si>
  <si>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</si>
  <si>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</si>
  <si>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</si>
  <si>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</si>
  <si>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</si>
  <si>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</si>
  <si>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</si>
  <si>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</si>
  <si>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</si>
  <si>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</si>
  <si>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</si>
  <si>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</si>
  <si>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</si>
  <si>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</si>
  <si>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</si>
  <si>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</si>
  <si>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</si>
  <si>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</si>
  <si>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</si>
  <si>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</si>
  <si>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</si>
  <si>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</si>
  <si>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</si>
  <si>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</si>
  <si>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</si>
  <si>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</si>
  <si>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</si>
  <si>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</si>
  <si>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</si>
  <si>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</si>
  <si>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</si>
  <si>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</si>
  <si>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</si>
  <si>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</si>
  <si>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</si>
  <si>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</si>
  <si>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</si>
  <si>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</si>
  <si>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</si>
  <si>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</si>
  <si>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</si>
  <si>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</si>
  <si>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</si>
  <si>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</si>
  <si>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</si>
  <si>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</si>
  <si>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</si>
  <si>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</si>
  <si>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</si>
  <si>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</si>
  <si>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</si>
  <si>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</si>
  <si>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</si>
  <si>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</si>
  <si>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</si>
  <si>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</si>
  <si>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</si>
  <si>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</si>
  <si>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</si>
  <si>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</si>
  <si>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</si>
  <si>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</si>
  <si>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</si>
  <si>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</si>
  <si>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</si>
  <si>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</si>
  <si>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</si>
  <si>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</si>
  <si>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</si>
  <si>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</si>
  <si>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</si>
  <si>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</si>
  <si>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</si>
  <si>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</si>
  <si>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</si>
  <si>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</si>
  <si>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</si>
  <si>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</si>
  <si>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</si>
  <si>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</si>
  <si>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</si>
  <si>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</si>
  <si>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</si>
  <si>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</si>
  <si>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</si>
  <si>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</si>
  <si>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</si>
  <si>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</si>
  <si>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</si>
  <si>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</si>
  <si>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</si>
  <si>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</si>
  <si>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</si>
  <si>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</si>
  <si>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</si>
  <si>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</si>
  <si>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</si>
  <si>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</si>
  <si>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</si>
  <si>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</si>
  <si>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</si>
  <si>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</si>
  <si>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</si>
  <si>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</si>
  <si>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</si>
  <si>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</si>
  <si>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</si>
  <si>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</si>
  <si>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</si>
  <si>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</si>
  <si>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</si>
  <si>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</si>
  <si>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</si>
  <si>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</si>
  <si>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</si>
  <si>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</si>
  <si>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</si>
  <si>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</si>
  <si>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</si>
  <si>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</si>
  <si>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</si>
  <si>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</si>
  <si>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</si>
  <si>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</si>
  <si>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</si>
  <si>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</si>
  <si>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</si>
  <si>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</si>
  <si>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</si>
  <si>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</si>
  <si>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</si>
  <si>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</si>
  <si>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</si>
  <si>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</si>
  <si>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</si>
  <si>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</si>
  <si>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</si>
  <si>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</si>
  <si>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</si>
  <si>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</si>
  <si>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</si>
  <si>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</si>
  <si>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</si>
  <si>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</si>
  <si>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</si>
  <si>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</si>
  <si>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</si>
  <si>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</si>
  <si>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</si>
  <si>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</si>
  <si>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</si>
  <si>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</si>
  <si>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</si>
  <si>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</si>
  <si>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</si>
  <si>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</si>
  <si>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</si>
  <si>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</si>
  <si>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</si>
  <si>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</si>
  <si>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</si>
  <si>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</si>
  <si>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</si>
  <si>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</si>
  <si>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</si>
  <si>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</si>
  <si>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</si>
  <si>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</si>
  <si>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</si>
  <si>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</si>
  <si>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</si>
  <si>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</si>
  <si>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</si>
  <si>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</si>
  <si>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</si>
  <si>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</si>
  <si>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</si>
  <si>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</si>
  <si>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</si>
  <si>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</si>
  <si>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</si>
  <si>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</si>
  <si>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</si>
  <si>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</si>
  <si>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</si>
  <si>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</si>
  <si>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</si>
  <si>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</si>
  <si>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</si>
  <si>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</si>
  <si>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</si>
  <si>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</si>
  <si>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</si>
  <si>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</si>
  <si>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</si>
  <si>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</si>
  <si>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</si>
  <si>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</si>
  <si>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</si>
  <si>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</si>
  <si>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</si>
  <si>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</si>
  <si>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</si>
  <si>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</si>
  <si>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</si>
  <si>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</si>
  <si>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</si>
  <si>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</si>
  <si>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</si>
  <si>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</si>
  <si>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</si>
  <si>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</si>
  <si>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</si>
  <si>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</si>
  <si>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</si>
  <si>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</si>
  <si>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</si>
  <si>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</si>
  <si>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</si>
  <si>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</si>
  <si>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</si>
  <si>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</si>
  <si>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</si>
  <si>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</si>
  <si>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</si>
  <si>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</si>
  <si>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</si>
  <si>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</si>
  <si>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</si>
  <si>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</si>
  <si>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</si>
  <si>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</si>
  <si>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</si>
  <si>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</si>
  <si>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</si>
  <si>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</si>
  <si>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</si>
  <si>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</si>
  <si>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</si>
  <si>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</si>
  <si>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</si>
  <si>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</si>
  <si>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</si>
  <si>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</si>
  <si>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</si>
  <si>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</si>
  <si>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</si>
  <si>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</si>
  <si>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</si>
  <si>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</si>
  <si>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</si>
  <si>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</si>
  <si>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</si>
  <si>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</si>
  <si>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</si>
  <si>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</si>
  <si>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</si>
  <si>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</si>
  <si>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</si>
  <si>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</si>
  <si>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</si>
  <si>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</si>
  <si>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</si>
  <si>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</si>
  <si>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</si>
  <si>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</si>
  <si>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</si>
  <si>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</si>
  <si>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</si>
  <si>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</si>
  <si>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</si>
  <si>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</si>
  <si>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</si>
  <si>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</si>
  <si>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</si>
  <si>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</si>
  <si>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</si>
  <si>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</si>
  <si>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</si>
  <si>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</si>
  <si>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</si>
  <si>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</si>
  <si>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</si>
  <si>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</si>
  <si>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</si>
  <si>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</si>
  <si>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</si>
  <si>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</si>
  <si>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</si>
  <si>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</si>
  <si>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</si>
  <si>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</si>
  <si>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</si>
  <si>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</si>
  <si>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</si>
  <si>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</si>
  <si>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</si>
  <si>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</si>
  <si>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</si>
  <si>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</si>
  <si>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</si>
  <si>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</si>
  <si>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</si>
  <si>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</si>
  <si>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</si>
  <si>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</si>
  <si>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</si>
  <si>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</si>
  <si>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</si>
  <si>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</si>
  <si>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</si>
  <si>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</si>
  <si>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</si>
  <si>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</si>
  <si>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</si>
  <si>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</si>
  <si>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</si>
  <si>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</si>
  <si>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</si>
  <si>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</si>
  <si>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</si>
  <si>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</si>
  <si>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</si>
  <si>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</si>
  <si>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</si>
  <si>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</si>
  <si>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</si>
  <si>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</si>
  <si>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</si>
  <si>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</si>
  <si>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</si>
  <si>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</si>
  <si>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</si>
  <si>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</si>
  <si>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</si>
  <si>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</si>
  <si>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</si>
  <si>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</si>
  <si>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</si>
  <si>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</si>
  <si>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</si>
  <si>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</si>
  <si>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</si>
  <si>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</si>
  <si>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</si>
  <si>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</si>
  <si>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</si>
  <si>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</si>
  <si>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</si>
  <si>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</si>
  <si>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</si>
  <si>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</si>
  <si>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</si>
  <si>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</si>
  <si>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</si>
  <si>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</si>
  <si>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</si>
  <si>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</si>
  <si>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</si>
  <si>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</si>
  <si>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</si>
  <si>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</si>
  <si>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</si>
  <si>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</si>
  <si>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</si>
  <si>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</si>
  <si>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</si>
  <si>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</si>
  <si>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</si>
  <si>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</si>
  <si>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</si>
  <si>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</si>
  <si>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</si>
  <si>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</si>
  <si>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</si>
  <si>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</si>
  <si>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</si>
  <si>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</si>
  <si>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</si>
  <si>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</si>
  <si>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</si>
  <si>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</si>
  <si>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</si>
  <si>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</si>
  <si>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</si>
  <si>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</si>
  <si>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</si>
  <si>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</si>
  <si>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</si>
  <si>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</si>
  <si>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</si>
  <si>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</si>
  <si>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</si>
  <si>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</si>
  <si>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</si>
  <si>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</si>
  <si>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</si>
  <si>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</si>
  <si>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</si>
  <si>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</si>
  <si>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</si>
  <si>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</si>
  <si>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</si>
  <si>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</si>
  <si>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</si>
  <si>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</si>
  <si>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</si>
  <si>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</si>
  <si>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</si>
  <si>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</si>
  <si>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</si>
  <si>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</si>
  <si>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</si>
  <si>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</si>
  <si>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</si>
  <si>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</si>
  <si>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</si>
  <si>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</si>
  <si>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</si>
  <si>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</si>
  <si>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</si>
  <si>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</si>
  <si>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</si>
  <si>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</si>
  <si>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</si>
  <si>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</si>
  <si>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</si>
  <si>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</si>
  <si>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</si>
  <si>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</si>
  <si>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</si>
  <si>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</si>
  <si>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</si>
  <si>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</si>
  <si>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</si>
  <si>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</si>
  <si>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</si>
  <si>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</si>
  <si>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</si>
  <si>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</si>
  <si>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</si>
  <si>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</si>
  <si>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</si>
  <si>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</si>
  <si>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</si>
  <si>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</si>
  <si>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</si>
  <si>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</si>
  <si>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</si>
  <si>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</si>
  <si>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</si>
  <si>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</si>
  <si>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</si>
  <si>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</si>
  <si>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</si>
  <si>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</si>
  <si>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</si>
  <si>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</si>
  <si>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</si>
  <si>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</si>
  <si>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</si>
  <si>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</si>
  <si>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</si>
  <si>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</si>
  <si>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</si>
  <si>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</si>
  <si>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</si>
  <si>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</si>
  <si>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</si>
  <si>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</si>
  <si>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</si>
  <si>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</si>
  <si>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</si>
  <si>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</si>
  <si>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</si>
  <si>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</si>
  <si>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</si>
  <si>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</si>
  <si>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</si>
  <si>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</si>
  <si>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</si>
  <si>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</si>
  <si>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</si>
  <si>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</si>
  <si>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</si>
  <si>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</si>
  <si>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</si>
  <si>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</si>
  <si>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</si>
  <si>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</si>
  <si>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</si>
  <si>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</si>
  <si>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</si>
  <si>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</si>
  <si>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</si>
  <si>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</si>
  <si>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</si>
  <si>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</si>
  <si>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</si>
  <si>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</si>
  <si>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</si>
  <si>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</si>
  <si>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</si>
  <si>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</si>
  <si>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</si>
  <si>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</si>
  <si>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</si>
  <si>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</si>
  <si>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</si>
  <si>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</si>
  <si>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</si>
  <si>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</si>
  <si>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</si>
  <si>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</si>
  <si>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</si>
  <si>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</si>
  <si>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</si>
  <si>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</si>
  <si>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</si>
  <si>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</si>
  <si>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</si>
  <si>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</si>
  <si>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</si>
  <si>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</si>
  <si>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</si>
  <si>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</si>
  <si>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</si>
  <si>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</si>
  <si>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</si>
  <si>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</si>
  <si>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</si>
  <si>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</si>
  <si>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</si>
  <si>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</si>
  <si>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</si>
  <si>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</si>
  <si>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</si>
  <si>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</si>
  <si>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</si>
  <si>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</si>
  <si>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</si>
  <si>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</si>
  <si>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</si>
  <si>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</si>
  <si>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</si>
  <si>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</si>
  <si>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</si>
  <si>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</si>
  <si>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</si>
  <si>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</si>
  <si>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</si>
  <si>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</si>
  <si>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</si>
  <si>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</si>
  <si>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</si>
  <si>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</si>
  <si>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</si>
  <si>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</si>
  <si>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</si>
  <si>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</si>
  <si>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</si>
  <si>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</si>
  <si>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</si>
  <si>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</si>
  <si>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</si>
  <si>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</si>
  <si>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</si>
  <si>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</si>
  <si>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</si>
  <si>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</si>
  <si>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</si>
  <si>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</si>
  <si>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</si>
  <si>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</si>
  <si>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</si>
  <si>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</si>
  <si>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</si>
  <si>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</si>
  <si>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</si>
  <si>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</si>
  <si>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</si>
  <si>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</si>
  <si>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</si>
  <si>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</si>
  <si>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</si>
  <si>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</si>
  <si>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</si>
  <si>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</si>
  <si>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</si>
  <si>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</si>
  <si>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</si>
  <si>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</si>
  <si>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</si>
  <si>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</si>
  <si>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</si>
  <si>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</si>
  <si>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</si>
  <si>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</si>
  <si>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</si>
  <si>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</si>
  <si>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</si>
  <si>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</si>
  <si>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</si>
  <si>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</si>
  <si>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</si>
  <si>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</si>
  <si>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</si>
  <si>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</si>
  <si>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</si>
  <si>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</si>
  <si>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</si>
  <si>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</si>
  <si>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</si>
  <si>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</si>
  <si>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</si>
  <si>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</si>
  <si>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</si>
  <si>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</si>
  <si>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</si>
  <si>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</si>
  <si>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</si>
  <si>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</si>
  <si>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</si>
  <si>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</si>
  <si>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</si>
  <si>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</si>
  <si>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</si>
  <si>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</si>
  <si>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</si>
  <si>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</si>
  <si>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</si>
  <si>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</si>
  <si>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</si>
  <si>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</si>
  <si>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</si>
  <si>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</si>
  <si>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</si>
  <si>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</si>
  <si>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</si>
  <si>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</si>
  <si>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</si>
  <si>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</si>
  <si>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</si>
  <si>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</si>
  <si>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</si>
  <si>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</si>
  <si>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</si>
  <si>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</si>
  <si>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</si>
  <si>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</si>
  <si>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</si>
  <si>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</si>
  <si>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</si>
  <si>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</si>
  <si>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</si>
  <si>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</si>
  <si>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</si>
  <si>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</si>
  <si>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</si>
  <si>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</si>
  <si>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</si>
  <si>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</si>
  <si>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</si>
  <si>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</si>
  <si>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</si>
  <si>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</si>
  <si>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</si>
  <si>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</si>
  <si>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</si>
  <si>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</si>
  <si>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</si>
  <si>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</si>
  <si>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</si>
  <si>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</si>
  <si>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</si>
  <si>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</si>
  <si>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</si>
  <si>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</si>
  <si>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</si>
  <si>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</si>
  <si>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</si>
  <si>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</si>
  <si>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</si>
  <si>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</si>
  <si>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</si>
  <si>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</si>
  <si>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</si>
  <si>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</si>
  <si>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</si>
  <si>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</si>
  <si>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</si>
  <si>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</si>
  <si>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</si>
  <si>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</si>
  <si>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</si>
  <si>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</si>
  <si>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</si>
  <si>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</si>
  <si>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</si>
  <si>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</si>
  <si>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</si>
  <si>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</si>
  <si>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</si>
  <si>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</si>
  <si>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</si>
  <si>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</si>
  <si>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</si>
  <si>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</si>
  <si>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</si>
  <si>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</si>
  <si>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</si>
  <si>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</si>
  <si>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</si>
  <si>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</si>
  <si>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</si>
  <si>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</si>
  <si>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</si>
  <si>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</si>
  <si>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</si>
  <si>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</si>
  <si>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</si>
  <si>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</si>
  <si>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</si>
  <si>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</si>
  <si>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</si>
  <si>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</si>
  <si>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</si>
  <si>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</si>
  <si>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</si>
  <si>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</si>
  <si>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</si>
  <si>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</si>
  <si>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</si>
  <si>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</si>
  <si>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</si>
  <si>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</si>
  <si>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</si>
  <si>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</si>
  <si>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</si>
  <si>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</si>
  <si>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</si>
  <si>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</si>
  <si>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</si>
  <si>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</si>
  <si>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</si>
  <si>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</si>
  <si>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</si>
  <si>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</si>
  <si>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</si>
  <si>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</si>
  <si>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</si>
  <si>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</si>
  <si>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</si>
  <si>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</si>
  <si>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</si>
  <si>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</si>
  <si>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</si>
  <si>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</si>
  <si>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</si>
  <si>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</si>
  <si>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</si>
  <si>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</si>
  <si>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</si>
  <si>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</si>
  <si>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</si>
  <si>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</si>
  <si>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</si>
  <si>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</si>
  <si>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</si>
  <si>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</si>
  <si>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</si>
  <si>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</si>
  <si>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</si>
  <si>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</si>
  <si>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</si>
  <si>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</si>
  <si>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</si>
  <si>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</si>
  <si>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</si>
  <si>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</si>
  <si>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</si>
  <si>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</si>
  <si>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</si>
  <si>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</si>
  <si>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</si>
  <si>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</si>
  <si>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</si>
  <si>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</si>
  <si>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</si>
  <si>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</si>
  <si>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</si>
  <si>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</si>
  <si>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</si>
  <si>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</si>
  <si>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</si>
  <si>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</si>
  <si>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</si>
  <si>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</si>
  <si>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</si>
  <si>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</si>
  <si>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</si>
  <si>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</si>
  <si>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</si>
  <si>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</si>
  <si>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</si>
  <si>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</si>
  <si>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</si>
  <si>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</si>
  <si>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</si>
  <si>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</si>
  <si>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</si>
  <si>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</si>
  <si>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</si>
  <si>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</si>
  <si>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</si>
  <si>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</si>
  <si>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</si>
  <si>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</si>
  <si>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</si>
  <si>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</si>
  <si>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</si>
  <si>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</si>
  <si>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</si>
  <si>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</si>
  <si>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</si>
  <si>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</si>
  <si>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</si>
  <si>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</si>
  <si>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</si>
  <si>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</si>
  <si>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</si>
  <si>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</si>
  <si>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</si>
  <si>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</si>
  <si>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</si>
  <si>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</si>
  <si>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</si>
  <si>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</si>
  <si>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</si>
  <si>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</si>
  <si>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</si>
  <si>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</si>
  <si>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</si>
  <si>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</si>
  <si>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</si>
  <si>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</si>
  <si>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</si>
  <si>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</si>
  <si>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</si>
  <si>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</si>
  <si>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</si>
  <si>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</si>
  <si>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</si>
  <si>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</si>
  <si>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</si>
  <si>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</si>
  <si>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</si>
  <si>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</si>
  <si>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</si>
  <si>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</si>
  <si>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</si>
  <si>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</si>
  <si>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</si>
  <si>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</si>
  <si>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</si>
  <si>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</si>
  <si>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</si>
  <si>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</si>
  <si>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</si>
  <si>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</si>
  <si>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</si>
  <si>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</si>
  <si>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</si>
  <si>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</si>
  <si>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</si>
  <si>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</si>
  <si>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</si>
  <si>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</si>
  <si>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</si>
  <si>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</si>
  <si>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</si>
  <si>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</si>
  <si>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</si>
  <si>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</si>
  <si>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</si>
  <si>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</si>
  <si>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</si>
  <si>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</si>
  <si>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</si>
  <si>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</si>
  <si>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</si>
  <si>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</si>
  <si>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</si>
  <si>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</si>
  <si>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</si>
  <si>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</si>
  <si>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</si>
  <si>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</si>
  <si>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</si>
  <si>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</si>
  <si>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</si>
  <si>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</si>
  <si>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</si>
  <si>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</si>
  <si>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</si>
  <si>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</si>
  <si>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</si>
  <si>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</si>
  <si>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</si>
  <si>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</si>
  <si>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</si>
  <si>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</si>
  <si>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</si>
  <si>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</si>
  <si>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</si>
  <si>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</si>
  <si>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</si>
  <si>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</si>
  <si>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</si>
  <si>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</si>
  <si>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</si>
  <si>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</si>
  <si>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</si>
  <si>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</si>
  <si>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</si>
  <si>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</si>
  <si>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</si>
  <si>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</si>
  <si>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</si>
  <si>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</si>
  <si>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</si>
  <si>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</si>
  <si>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</si>
  <si>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</si>
  <si>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</si>
  <si>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</si>
  <si>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</si>
  <si>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</si>
  <si>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</si>
  <si>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</si>
  <si>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</si>
  <si>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</si>
  <si>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</si>
  <si>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</si>
  <si>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</si>
  <si>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</si>
  <si>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</si>
  <si>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</si>
  <si>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</si>
  <si>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</si>
  <si>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</si>
  <si>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</si>
  <si>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</si>
  <si>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</si>
  <si>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</si>
  <si>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</si>
  <si>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</si>
  <si>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</si>
  <si>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</si>
  <si>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</si>
  <si>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</si>
  <si>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</si>
  <si>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</si>
  <si>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</si>
  <si>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</si>
  <si>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</si>
  <si>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</si>
  <si>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</si>
  <si>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</si>
  <si>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</si>
  <si>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</si>
  <si>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</si>
  <si>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</si>
  <si>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</si>
  <si>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</si>
  <si>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</si>
  <si>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</si>
  <si>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</si>
  <si>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</si>
  <si>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</si>
  <si>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</si>
  <si>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</si>
  <si>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</si>
  <si>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</si>
  <si>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</si>
  <si>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</si>
  <si>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</si>
  <si>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</si>
  <si>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</si>
  <si>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</si>
  <si>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</si>
  <si>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</si>
  <si>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</si>
  <si>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</si>
  <si>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</si>
  <si>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</si>
  <si>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</si>
  <si>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</si>
  <si>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</si>
  <si>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</si>
  <si>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</si>
  <si>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</si>
  <si>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</si>
  <si>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</si>
  <si>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</si>
  <si>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</si>
  <si>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</si>
  <si>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</si>
  <si>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</si>
  <si>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</si>
  <si>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</si>
  <si>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</si>
  <si>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</si>
  <si>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</si>
  <si>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</si>
  <si>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</si>
  <si>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</si>
  <si>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</si>
  <si>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</si>
  <si>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</si>
  <si>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</si>
  <si>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</si>
  <si>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</si>
  <si>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</si>
  <si>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</si>
  <si>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</si>
  <si>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</si>
  <si>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</si>
  <si>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</si>
  <si>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</si>
  <si>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</si>
  <si>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</si>
  <si>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</si>
  <si>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</si>
  <si>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</si>
  <si>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</si>
  <si>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</si>
  <si>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</si>
  <si>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</si>
  <si>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</si>
  <si>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</si>
  <si>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</si>
  <si>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</si>
  <si>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</si>
  <si>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</si>
  <si>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</si>
  <si>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</si>
  <si>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</si>
  <si>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</si>
  <si>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</si>
  <si>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</si>
  <si>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</si>
  <si>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</si>
  <si>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</si>
  <si>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</si>
  <si>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</si>
  <si>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</si>
  <si>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</si>
  <si>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</si>
  <si>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</si>
  <si>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</si>
  <si>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</si>
  <si>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</si>
  <si>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</si>
  <si>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</si>
  <si>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</si>
  <si>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</si>
  <si>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</si>
  <si>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</si>
  <si>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</si>
  <si>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</si>
  <si>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</si>
  <si>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</si>
  <si>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</si>
  <si>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</si>
  <si>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</si>
  <si>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</si>
  <si>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</si>
  <si>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</si>
  <si>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</si>
  <si>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</si>
  <si>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</si>
  <si>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</si>
  <si>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</si>
  <si>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</si>
  <si>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</si>
  <si>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</si>
  <si>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</si>
  <si>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</si>
  <si>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</si>
  <si>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</si>
  <si>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</si>
  <si>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</si>
  <si>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</si>
  <si>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</si>
  <si>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</si>
  <si>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</si>
  <si>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</si>
  <si>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</si>
  <si>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</si>
  <si>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</si>
  <si>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</si>
  <si>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</si>
  <si>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</si>
  <si>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</si>
  <si>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</si>
  <si>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</si>
  <si>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</si>
  <si>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</si>
  <si>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</si>
  <si>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</si>
  <si>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</si>
  <si>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</si>
  <si>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</si>
  <si>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</si>
  <si>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</si>
  <si>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</si>
  <si>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</si>
  <si>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</si>
  <si>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</si>
  <si>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</si>
  <si>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</si>
  <si>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</si>
  <si>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</si>
  <si>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</si>
  <si>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</si>
  <si>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</si>
  <si>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</si>
  <si>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</si>
  <si>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</si>
  <si>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</si>
  <si>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</si>
  <si>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</si>
  <si>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</si>
  <si>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</si>
  <si>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</si>
  <si>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</si>
  <si>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</si>
  <si>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</si>
  <si>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</si>
  <si>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</si>
  <si>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</si>
  <si>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</si>
  <si>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</si>
  <si>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</si>
  <si>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</si>
  <si>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</si>
  <si>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</si>
  <si>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</si>
  <si>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</si>
  <si>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</si>
  <si>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</si>
  <si>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</si>
  <si>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</si>
  <si>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</si>
  <si>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</si>
  <si>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</si>
  <si>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</si>
  <si>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</si>
  <si>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</si>
  <si>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</si>
  <si>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</si>
  <si>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</si>
  <si>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</si>
  <si>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</si>
  <si>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</si>
  <si>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</si>
  <si>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</si>
  <si>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</si>
  <si>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</si>
  <si>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</si>
  <si>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</si>
  <si>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</si>
  <si>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</si>
  <si>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</si>
  <si>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</si>
  <si>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</si>
  <si>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</si>
  <si>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</si>
  <si>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</si>
  <si>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</si>
  <si>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</si>
  <si>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</si>
  <si>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</si>
  <si>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</si>
  <si>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</si>
  <si>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</si>
  <si>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</si>
  <si>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</si>
  <si>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</si>
  <si>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</si>
  <si>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</si>
  <si>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</si>
  <si>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</si>
  <si>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</si>
  <si>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</si>
  <si>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</si>
  <si>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</si>
  <si>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</si>
  <si>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</si>
  <si>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</si>
  <si>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</si>
  <si>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</si>
  <si>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</si>
  <si>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</si>
  <si>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</si>
  <si>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</si>
  <si>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</si>
  <si>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</si>
  <si>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</si>
  <si>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</si>
  <si>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</si>
  <si>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</si>
  <si>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</si>
  <si>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</si>
  <si>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</si>
  <si>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</si>
  <si>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</si>
  <si>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</si>
  <si>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</si>
  <si>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</si>
  <si>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</si>
  <si>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</si>
  <si>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</si>
  <si>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</si>
  <si>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</si>
  <si>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</si>
  <si>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</si>
  <si>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</si>
  <si>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</si>
  <si>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</si>
  <si>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</si>
  <si>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</si>
  <si>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</si>
  <si>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</si>
  <si>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</si>
  <si>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</si>
  <si>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</si>
  <si>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</si>
  <si>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</si>
  <si>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</si>
  <si>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</si>
  <si>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</si>
  <si>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</si>
  <si>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</si>
  <si>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</si>
  <si>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</si>
  <si>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</si>
  <si>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</si>
  <si>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</si>
  <si>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</si>
  <si>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</si>
  <si>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</si>
  <si>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</si>
  <si>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</si>
  <si>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</si>
  <si>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</si>
  <si>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</si>
  <si>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</si>
  <si>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</si>
  <si>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</si>
  <si>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</si>
  <si>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</si>
  <si>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</si>
  <si>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</si>
  <si>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</si>
  <si>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</si>
  <si>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</si>
  <si>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</si>
  <si>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</si>
  <si>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</si>
  <si>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</si>
  <si>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</si>
  <si>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</si>
  <si>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</si>
  <si>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</si>
  <si>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</si>
  <si>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</si>
  <si>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</si>
  <si>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</si>
  <si>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</si>
  <si>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</si>
  <si>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</si>
  <si>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</si>
  <si>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</si>
  <si>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</si>
  <si>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</si>
  <si>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</si>
  <si>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</si>
  <si>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</si>
  <si>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</si>
  <si>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</si>
  <si>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</si>
  <si>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</si>
  <si>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</si>
  <si>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</si>
  <si>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</si>
  <si>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</si>
  <si>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</si>
  <si>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</si>
  <si>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</si>
  <si>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</si>
  <si>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</si>
  <si>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</si>
  <si>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</si>
  <si>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</si>
  <si>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</si>
  <si>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</si>
  <si>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</si>
  <si>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</si>
  <si>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</si>
  <si>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</si>
  <si>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</si>
  <si>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</si>
  <si>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</si>
  <si>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</si>
  <si>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</si>
  <si>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</si>
  <si>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</si>
  <si>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</si>
  <si>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</si>
  <si>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</si>
  <si>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</si>
  <si>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</si>
  <si>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</si>
  <si>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</si>
  <si>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</si>
  <si>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</si>
  <si>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</si>
  <si>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</si>
  <si>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</si>
  <si>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</si>
  <si>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</si>
  <si>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</si>
  <si>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</si>
  <si>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</si>
  <si>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</si>
  <si>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</si>
  <si>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</si>
  <si>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</si>
  <si>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</si>
  <si>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</si>
  <si>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</si>
  <si>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</si>
  <si>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</si>
  <si>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</si>
  <si>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</si>
  <si>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</si>
  <si>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</si>
  <si>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</si>
  <si>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</si>
  <si>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</si>
  <si>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</si>
  <si>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</si>
  <si>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</si>
  <si>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</si>
  <si>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</si>
  <si>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</si>
  <si>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</si>
  <si>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</si>
  <si>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</si>
  <si>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</si>
  <si>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</si>
  <si>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</si>
  <si>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</si>
  <si>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</si>
  <si>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</si>
  <si>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</si>
  <si>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</si>
  <si>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</si>
  <si>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</si>
  <si>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</si>
  <si>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</si>
  <si>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</si>
  <si>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</si>
  <si>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</si>
  <si>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</si>
  <si>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</si>
  <si>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</si>
  <si>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</si>
  <si>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</si>
  <si>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</si>
  <si>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</si>
  <si>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</si>
  <si>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</si>
  <si>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</si>
  <si>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</si>
  <si>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</si>
  <si>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</si>
  <si>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</si>
  <si>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</si>
  <si>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</si>
  <si>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</si>
  <si>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</si>
  <si>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</si>
  <si>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</si>
  <si>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</si>
  <si>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</si>
  <si>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</si>
  <si>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</si>
  <si>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</si>
  <si>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</si>
  <si>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</si>
  <si>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</si>
  <si>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</si>
  <si>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</si>
  <si>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</si>
  <si>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</si>
  <si>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</si>
  <si>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</si>
  <si>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</si>
  <si>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</si>
  <si>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</si>
  <si>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</si>
  <si>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</si>
  <si>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</si>
  <si>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</si>
  <si>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</si>
  <si>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</si>
  <si>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</si>
  <si>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</si>
  <si>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</si>
  <si>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</si>
  <si>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</si>
  <si>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</si>
  <si>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</si>
  <si>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</si>
  <si>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</si>
  <si>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</si>
  <si>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</si>
  <si>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</si>
  <si>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</si>
  <si>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</si>
  <si>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</si>
  <si>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</si>
  <si>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</si>
  <si>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</si>
  <si>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</si>
  <si>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</si>
  <si>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</si>
  <si>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</si>
  <si>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</si>
  <si>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</si>
  <si>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</si>
  <si>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</si>
  <si>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</si>
  <si>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</si>
  <si>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</si>
  <si>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</si>
  <si>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</si>
  <si>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</si>
  <si>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</si>
  <si>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</si>
  <si>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</si>
  <si>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</si>
  <si>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</si>
  <si>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</si>
  <si>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</si>
  <si>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</si>
  <si>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</si>
  <si>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</si>
  <si>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</si>
  <si>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</si>
  <si>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</si>
  <si>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</si>
  <si>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</si>
  <si>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</si>
  <si>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</si>
  <si>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</si>
  <si>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</si>
  <si>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</si>
  <si>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</si>
  <si>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</si>
  <si>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</si>
  <si>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</si>
  <si>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</si>
  <si>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</si>
  <si>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</si>
  <si>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</si>
  <si>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</si>
  <si>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</si>
  <si>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</si>
  <si>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</si>
  <si>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</si>
  <si>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</si>
  <si>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</si>
  <si>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</si>
  <si>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</si>
  <si>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</si>
  <si>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</si>
  <si>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</si>
  <si>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</si>
  <si>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</si>
  <si>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</si>
  <si>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</si>
  <si>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</si>
  <si>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</si>
  <si>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</si>
  <si>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</si>
  <si>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</si>
  <si>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</si>
  <si>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</si>
  <si>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</si>
  <si>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</si>
  <si>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</si>
  <si>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</si>
  <si>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</si>
  <si>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</si>
  <si>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</si>
  <si>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</si>
  <si>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</si>
  <si>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</si>
  <si>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</si>
  <si>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</si>
  <si>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</si>
  <si>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</si>
  <si>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</si>
  <si>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</si>
  <si>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</si>
  <si>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</si>
  <si>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</si>
  <si>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</si>
  <si>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</si>
  <si>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</si>
  <si>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</si>
  <si>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</si>
  <si>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</si>
  <si>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</si>
  <si>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</si>
  <si>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</si>
  <si>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</si>
  <si>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</si>
  <si>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</si>
  <si>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</si>
  <si>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</si>
  <si>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</si>
  <si>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</si>
  <si>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</si>
  <si>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</si>
  <si>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</si>
  <si>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</si>
  <si>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</si>
  <si>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</si>
  <si>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</si>
  <si>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</si>
  <si>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</si>
  <si>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</si>
  <si>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</si>
  <si>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</si>
  <si>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</si>
  <si>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</si>
  <si>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</si>
  <si>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</si>
  <si>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</si>
  <si>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</si>
  <si>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</si>
  <si>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</si>
  <si>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</si>
  <si>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</si>
  <si>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</si>
  <si>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</si>
  <si>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</si>
  <si>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</si>
  <si>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</si>
  <si>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</si>
  <si>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</si>
  <si>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</si>
  <si>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</si>
  <si>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</si>
  <si>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</si>
  <si>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</si>
  <si>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</si>
  <si>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</si>
  <si>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</si>
  <si>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</si>
  <si>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</si>
  <si>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</si>
  <si>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</si>
  <si>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</si>
  <si>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</si>
  <si>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</si>
  <si>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</si>
  <si>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</si>
  <si>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</si>
  <si>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</si>
  <si>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</si>
  <si>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</si>
  <si>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</si>
  <si>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</si>
  <si>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</si>
  <si>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</si>
  <si>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</si>
  <si>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</si>
  <si>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</si>
  <si>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</si>
  <si>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</si>
  <si>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</si>
  <si>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</si>
  <si>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</si>
  <si>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</si>
  <si>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</si>
  <si>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</si>
  <si>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</si>
  <si>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</si>
  <si>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</si>
  <si>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</si>
  <si>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</si>
  <si>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</si>
  <si>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</si>
  <si>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</si>
  <si>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</si>
  <si>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</si>
  <si>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</si>
  <si>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</si>
  <si>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</si>
  <si>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</si>
  <si>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</si>
  <si>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</si>
  <si>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</si>
  <si>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</si>
  <si>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</si>
  <si>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</si>
  <si>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</si>
  <si>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</si>
  <si>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</si>
  <si>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</si>
  <si>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</si>
  <si>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</si>
  <si>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</si>
  <si>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</si>
  <si>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</si>
  <si>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</si>
  <si>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</si>
  <si>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</si>
  <si>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</si>
  <si>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</si>
  <si>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</si>
  <si>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</si>
  <si>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</si>
  <si>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</si>
  <si>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</si>
  <si>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</si>
  <si>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</si>
  <si>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</si>
  <si>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</si>
  <si>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</si>
  <si>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</si>
  <si>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</si>
  <si>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</si>
  <si>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</si>
  <si>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</si>
  <si>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</si>
  <si>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</si>
  <si>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</si>
  <si>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</si>
  <si>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</si>
  <si>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</si>
  <si>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</si>
  <si>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</si>
  <si>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</si>
  <si>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</si>
  <si>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</si>
  <si>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</si>
  <si>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</si>
  <si>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</si>
  <si>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</si>
  <si>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</si>
  <si>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</si>
  <si>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</si>
  <si>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</si>
  <si>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</si>
  <si>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</si>
  <si>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</si>
  <si>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</si>
  <si>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</si>
  <si>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</si>
  <si>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</si>
  <si>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</si>
  <si>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</si>
  <si>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</si>
  <si>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</si>
  <si>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</si>
  <si>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</si>
  <si>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</si>
  <si>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</si>
  <si>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</si>
  <si>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</si>
  <si>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</si>
  <si>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</si>
  <si>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</si>
  <si>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</si>
  <si>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</si>
  <si>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</si>
  <si>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</si>
  <si>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</si>
  <si>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</si>
  <si>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</si>
  <si>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</si>
  <si>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</si>
  <si>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</si>
  <si>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</si>
  <si>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</si>
  <si>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</si>
  <si>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</si>
  <si>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</si>
  <si>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</si>
  <si>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</si>
  <si>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</si>
  <si>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</si>
  <si>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</si>
  <si>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</si>
  <si>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</si>
  <si>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</si>
  <si>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</si>
  <si>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</si>
  <si>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</si>
  <si>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</si>
  <si>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</si>
  <si>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</si>
  <si>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</si>
  <si>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</si>
  <si>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</si>
  <si>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</si>
  <si>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</si>
  <si>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</si>
  <si>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</si>
  <si>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</si>
  <si>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</si>
  <si>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</si>
  <si>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</si>
  <si>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</si>
  <si>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</si>
  <si>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</si>
  <si>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</si>
  <si>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</si>
  <si>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</si>
  <si>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</si>
  <si>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</si>
  <si>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</si>
  <si>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</si>
  <si>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</si>
  <si>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</si>
  <si>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</si>
  <si>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</si>
  <si>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</si>
  <si>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</si>
  <si>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</si>
  <si>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</si>
  <si>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</si>
  <si>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</si>
  <si>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</si>
  <si>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</si>
  <si>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</si>
  <si>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</si>
  <si>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</si>
  <si>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</si>
  <si>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</si>
  <si>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</si>
  <si>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</si>
  <si>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</si>
  <si>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</si>
  <si>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</si>
  <si>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</si>
  <si>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</si>
  <si>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</si>
  <si>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</si>
  <si>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</si>
  <si>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</si>
  <si>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</si>
  <si>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</si>
  <si>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</si>
  <si>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</si>
  <si>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</si>
  <si>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</si>
  <si>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</si>
  <si>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</si>
  <si>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</si>
  <si>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</si>
  <si>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</si>
  <si>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</si>
  <si>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</si>
  <si>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</si>
  <si>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</si>
  <si>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</si>
  <si>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</si>
  <si>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</si>
  <si>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</si>
  <si>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</si>
  <si>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</si>
  <si>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</si>
  <si>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</si>
  <si>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</si>
  <si>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</si>
  <si>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</si>
  <si>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</si>
  <si>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</si>
  <si>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</si>
  <si>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</si>
  <si>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</si>
  <si>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</si>
  <si>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</si>
  <si>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</si>
  <si>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</si>
  <si>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</si>
  <si>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</si>
  <si>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</si>
  <si>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</si>
  <si>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</si>
  <si>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</si>
  <si>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</si>
  <si>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</si>
  <si>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</si>
  <si>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</si>
  <si>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</si>
  <si>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</si>
  <si>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</si>
  <si>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</si>
  <si>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</si>
  <si>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</si>
  <si>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</si>
  <si>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</si>
  <si>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</si>
  <si>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</si>
  <si>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</si>
  <si>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</si>
  <si>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</si>
  <si>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</si>
  <si>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</si>
  <si>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</si>
  <si>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</si>
  <si>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</si>
  <si>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</si>
  <si>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</si>
  <si>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</si>
  <si>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</si>
  <si>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</si>
  <si>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</si>
  <si>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</si>
  <si>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</si>
  <si>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</si>
  <si>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</si>
  <si>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</si>
  <si>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</si>
  <si>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</si>
  <si>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</si>
  <si>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</si>
  <si>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</si>
  <si>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</si>
  <si>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</si>
  <si>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</si>
  <si>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</si>
  <si>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</si>
  <si>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</si>
  <si>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</si>
  <si>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</si>
  <si>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</si>
  <si>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</si>
  <si>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</si>
  <si>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</si>
  <si>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</si>
  <si>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</si>
  <si>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</si>
  <si>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</si>
  <si>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</si>
  <si>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</si>
  <si>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</si>
  <si>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</si>
  <si>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</si>
  <si>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</si>
  <si>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</si>
  <si>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</si>
  <si>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</si>
  <si>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</si>
  <si>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</si>
  <si>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</si>
  <si>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</si>
  <si>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</si>
  <si>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</si>
  <si>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</si>
  <si>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</si>
  <si>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</si>
  <si>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</si>
  <si>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</si>
  <si>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</si>
  <si>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</si>
  <si>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</si>
  <si>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</si>
  <si>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</si>
  <si>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</si>
  <si>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</si>
  <si>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</si>
  <si>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</si>
  <si>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</si>
  <si>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</si>
  <si>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</si>
  <si>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</si>
  <si>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</si>
  <si>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</si>
  <si>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</si>
  <si>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</si>
  <si>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</si>
  <si>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</si>
  <si>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</si>
  <si>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</si>
  <si>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</si>
  <si>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</si>
  <si>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</si>
  <si>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</si>
  <si>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</si>
  <si>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</si>
  <si>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</si>
  <si>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</si>
  <si>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</si>
  <si>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</si>
  <si>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</si>
  <si>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</si>
  <si>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</si>
  <si>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</si>
  <si>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</si>
  <si>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</si>
  <si>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</si>
  <si>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</si>
  <si>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</si>
  <si>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</si>
  <si>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</si>
  <si>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</si>
  <si>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</si>
  <si>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</si>
  <si>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</si>
  <si>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</si>
  <si>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</si>
  <si>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</si>
  <si>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</si>
  <si>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</si>
  <si>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</si>
  <si>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</si>
  <si>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</si>
  <si>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</si>
  <si>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</si>
  <si>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</si>
  <si>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</si>
  <si>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</si>
  <si>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</si>
  <si>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</si>
  <si>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</si>
  <si>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</si>
  <si>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</si>
  <si>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</si>
  <si>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</si>
  <si>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</si>
  <si>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</si>
  <si>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</si>
  <si>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</si>
  <si>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</si>
  <si>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</si>
  <si>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</si>
  <si>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</si>
  <si>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</si>
  <si>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</si>
  <si>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</si>
  <si>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</si>
  <si>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</si>
  <si>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</si>
  <si>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</si>
  <si>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</si>
  <si>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</si>
  <si>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</si>
  <si>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</si>
  <si>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</si>
  <si>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</si>
  <si>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</si>
  <si>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</si>
  <si>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</si>
  <si>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</si>
  <si>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</si>
  <si>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</si>
  <si>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</si>
  <si>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</si>
  <si>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</si>
  <si>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</si>
  <si>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</si>
  <si>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</si>
  <si>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</si>
  <si>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</si>
  <si>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</si>
  <si>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</si>
  <si>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</si>
  <si>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</si>
  <si>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</si>
  <si>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</si>
  <si>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</si>
  <si>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</si>
  <si>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</si>
  <si>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</si>
  <si>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</si>
  <si>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</si>
  <si>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</si>
  <si>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</si>
  <si>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</si>
  <si>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</si>
  <si>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</si>
  <si>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</si>
  <si>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</si>
  <si>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</si>
  <si>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</si>
  <si>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</si>
  <si>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</si>
  <si>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</si>
  <si>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</si>
  <si>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</si>
  <si>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</si>
  <si>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</si>
  <si>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</si>
  <si>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</si>
  <si>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</si>
  <si>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</si>
  <si>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</si>
  <si>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</si>
  <si>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</si>
  <si>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</si>
  <si>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</si>
  <si>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</si>
  <si>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</si>
  <si>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</si>
  <si>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</si>
  <si>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</si>
  <si>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</si>
  <si>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</si>
  <si>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</si>
  <si>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</si>
  <si>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</si>
  <si>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</si>
  <si>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</si>
  <si>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</si>
  <si>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</si>
  <si>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</si>
  <si>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</si>
  <si>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</si>
  <si>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</si>
  <si>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</si>
  <si>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</si>
  <si>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</si>
  <si>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</si>
  <si>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</si>
  <si>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</si>
  <si>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</si>
  <si>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</si>
  <si>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</si>
  <si>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</si>
  <si>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</si>
  <si>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</si>
  <si>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</si>
  <si>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</si>
  <si>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</si>
  <si>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</si>
  <si>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</si>
  <si>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</si>
  <si>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</si>
  <si>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</si>
  <si>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</si>
  <si>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</si>
  <si>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</si>
  <si>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</si>
  <si>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</si>
  <si>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</si>
  <si>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</si>
  <si>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</si>
  <si>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</si>
  <si>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</si>
  <si>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</si>
  <si>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</si>
  <si>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</si>
  <si>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</si>
  <si>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</si>
  <si>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</si>
  <si>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</si>
  <si>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</si>
  <si>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</si>
  <si>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</si>
  <si>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</si>
  <si>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</si>
  <si>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</si>
  <si>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</si>
  <si>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</si>
  <si>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</si>
  <si>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</si>
  <si>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</si>
  <si>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</si>
  <si>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</si>
  <si>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</si>
  <si>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</si>
  <si>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</si>
  <si>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</si>
  <si>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</si>
  <si>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</si>
  <si>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</si>
  <si>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</si>
  <si>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</si>
  <si>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</si>
  <si>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</si>
  <si>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</si>
  <si>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</si>
  <si>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</si>
  <si>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</si>
  <si>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</si>
  <si>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</si>
  <si>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</si>
  <si>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</si>
  <si>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</si>
  <si>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</si>
  <si>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</si>
  <si>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</si>
  <si>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</si>
  <si>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</si>
  <si>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</si>
  <si>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</si>
  <si>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</si>
  <si>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</si>
  <si>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</si>
  <si>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</si>
  <si>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</si>
  <si>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</si>
  <si>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</si>
  <si>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</si>
  <si>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</si>
  <si>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</si>
  <si>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</si>
  <si>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</si>
  <si>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</si>
  <si>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</si>
  <si>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</si>
  <si>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</si>
  <si>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</si>
  <si>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</si>
  <si>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</si>
  <si>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</si>
  <si>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</si>
  <si>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</si>
  <si>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</si>
  <si>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</si>
  <si>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</si>
  <si>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</si>
  <si>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</si>
  <si>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</si>
  <si>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</si>
  <si>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</si>
  <si>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</si>
  <si>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</si>
  <si>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</si>
  <si>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</si>
  <si>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</si>
  <si>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</si>
  <si>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</si>
  <si>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</si>
  <si>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</si>
  <si>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</si>
  <si>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</si>
  <si>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</si>
  <si>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</si>
  <si>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</si>
  <si>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</si>
  <si>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</si>
  <si>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</si>
  <si>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</si>
  <si>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</si>
  <si>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</si>
  <si>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</si>
  <si>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</si>
  <si>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</si>
  <si>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</si>
  <si>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</si>
  <si>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</si>
  <si>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</si>
  <si>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</si>
  <si>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</si>
  <si>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</si>
  <si>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</si>
  <si>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</si>
  <si>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</si>
  <si>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</si>
  <si>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</si>
  <si>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</si>
  <si>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</si>
  <si>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</si>
  <si>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</si>
  <si>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</si>
  <si>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</si>
  <si>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</si>
  <si>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</si>
  <si>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</si>
  <si>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</si>
  <si>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</si>
  <si>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</si>
  <si>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</si>
  <si>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</si>
  <si>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</si>
  <si>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</si>
  <si>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</si>
  <si>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</si>
  <si>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</si>
  <si>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</si>
  <si>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</si>
  <si>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</si>
  <si>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</si>
  <si>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</si>
  <si>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</si>
  <si>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</si>
  <si>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</si>
  <si>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</si>
  <si>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</si>
  <si>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</si>
  <si>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</si>
  <si>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</si>
  <si>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</si>
  <si>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</si>
  <si>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</si>
  <si>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</si>
  <si>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</si>
  <si>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</si>
  <si>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</si>
  <si>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</si>
  <si>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</si>
  <si>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</si>
  <si>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</si>
  <si>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</si>
  <si>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</si>
  <si>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</si>
  <si>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</si>
  <si>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</si>
  <si>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</si>
  <si>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</si>
  <si>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</si>
  <si>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</si>
  <si>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</si>
  <si>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</si>
  <si>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</si>
  <si>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</si>
  <si>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</si>
  <si>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</si>
  <si>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</si>
  <si>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</si>
  <si>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</si>
  <si>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</si>
  <si>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</si>
  <si>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</si>
  <si>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</si>
  <si>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</si>
  <si>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</si>
  <si>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</si>
  <si>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</si>
  <si>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</si>
  <si>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</si>
  <si>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</si>
  <si>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</si>
  <si>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</si>
  <si>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</si>
  <si>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</si>
  <si>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</si>
  <si>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</si>
  <si>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</si>
  <si>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</si>
  <si>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</si>
  <si>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</si>
  <si>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</si>
  <si>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</si>
  <si>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</si>
  <si>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</si>
  <si>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</si>
  <si>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</si>
  <si>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</si>
  <si>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</si>
  <si>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</si>
  <si>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</si>
  <si>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</si>
  <si>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</si>
  <si>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</si>
  <si>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</si>
  <si>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</si>
  <si>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</si>
  <si>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</si>
  <si>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</si>
  <si>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</si>
  <si>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</si>
  <si>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</si>
  <si>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</si>
  <si>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</si>
  <si>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</si>
  <si>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</si>
  <si>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</si>
  <si>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</si>
  <si>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</si>
  <si>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</si>
  <si>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</si>
  <si>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</si>
  <si>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</si>
  <si>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</si>
  <si>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</si>
  <si>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</si>
  <si>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</si>
  <si>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</si>
  <si>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</si>
  <si>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</si>
  <si>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</si>
  <si>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</si>
  <si>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</si>
  <si>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</si>
  <si>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</si>
  <si>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</si>
  <si>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</si>
  <si>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</si>
  <si>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</si>
  <si>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</si>
  <si>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</si>
  <si>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</si>
  <si>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</si>
  <si>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</si>
  <si>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</si>
  <si>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</si>
  <si>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</si>
  <si>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</si>
  <si>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</si>
  <si>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</si>
  <si>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</si>
  <si>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</si>
  <si>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</si>
  <si>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</si>
  <si>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</si>
  <si>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</si>
  <si>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</si>
  <si>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</si>
  <si>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</si>
  <si>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</si>
  <si>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</si>
  <si>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</si>
  <si>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</si>
  <si>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</si>
  <si>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</si>
  <si>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</si>
  <si>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</si>
  <si>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</si>
  <si>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</si>
  <si>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</si>
  <si>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</si>
  <si>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</si>
  <si>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</si>
  <si>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</si>
  <si>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</si>
  <si>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</si>
  <si>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</si>
  <si>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</si>
  <si>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</si>
  <si>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</si>
  <si>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</si>
  <si>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</si>
  <si>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</si>
  <si>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</si>
  <si>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</si>
  <si>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</si>
  <si>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</si>
  <si>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</si>
  <si>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</si>
  <si>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</si>
  <si>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</si>
  <si>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</si>
  <si>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</si>
  <si>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</si>
  <si>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</si>
  <si>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</si>
  <si>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</si>
  <si>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</si>
  <si>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</si>
  <si>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</si>
  <si>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</si>
  <si>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</si>
  <si>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</si>
  <si>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</si>
  <si>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</si>
  <si>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</si>
  <si>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</si>
  <si>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</si>
  <si>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</si>
  <si>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</si>
  <si>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</si>
  <si>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</si>
  <si>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</si>
  <si>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</si>
  <si>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</si>
  <si>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</si>
  <si>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</si>
  <si>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</si>
  <si>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</si>
  <si>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</si>
  <si>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</si>
  <si>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</si>
  <si>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</si>
  <si>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</si>
  <si>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</si>
  <si>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</si>
  <si>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</si>
  <si>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</si>
  <si>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</si>
  <si>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</si>
  <si>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</si>
  <si>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</si>
  <si>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</si>
  <si>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</si>
  <si>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</si>
  <si>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</si>
  <si>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</si>
  <si>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</si>
  <si>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</si>
  <si>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</si>
  <si>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</si>
  <si>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</si>
  <si>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</si>
  <si>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</si>
  <si>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</si>
  <si>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</si>
  <si>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</si>
  <si>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</si>
  <si>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</si>
  <si>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</si>
  <si>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</si>
  <si>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</si>
  <si>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</si>
  <si>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</si>
  <si>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</si>
  <si>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</si>
  <si>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</si>
  <si>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</si>
  <si>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</si>
  <si>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</si>
  <si>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</si>
  <si>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</si>
  <si>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</si>
  <si>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</si>
  <si>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</si>
  <si>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</si>
  <si>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</si>
  <si>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</si>
  <si>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</si>
  <si>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</si>
  <si>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</si>
  <si>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</si>
  <si>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</si>
  <si>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</si>
  <si>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</si>
  <si>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</si>
  <si>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</si>
  <si>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</si>
  <si>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</si>
  <si>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</si>
  <si>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</si>
  <si>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</si>
  <si>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</si>
  <si>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</si>
  <si>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</si>
  <si>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</si>
  <si>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</si>
  <si>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</si>
  <si>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</si>
  <si>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</si>
  <si>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</si>
  <si>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</si>
  <si>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</si>
  <si>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</si>
  <si>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</si>
  <si>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</si>
  <si>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</si>
  <si>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</si>
  <si>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</si>
  <si>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</si>
  <si>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</si>
  <si>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</si>
  <si>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</si>
  <si>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</si>
  <si>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</si>
  <si>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</si>
  <si>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</si>
  <si>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</si>
  <si>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</si>
  <si>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</si>
  <si>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</si>
  <si>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</si>
  <si>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</si>
  <si>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</si>
  <si>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</si>
  <si>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</si>
  <si>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</si>
  <si>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</si>
  <si>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</si>
  <si>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</si>
  <si>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</si>
  <si>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</si>
  <si>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</si>
  <si>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</si>
  <si>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</si>
  <si>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</si>
  <si>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</si>
  <si>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</si>
  <si>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</si>
  <si>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</si>
  <si>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</si>
  <si>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</si>
  <si>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</si>
  <si>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</si>
  <si>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</si>
  <si>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</si>
  <si>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</si>
  <si>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</si>
  <si>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</si>
  <si>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</si>
  <si>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</si>
  <si>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</si>
  <si>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</si>
  <si>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</si>
  <si>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</si>
  <si>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</si>
  <si>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</si>
  <si>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</si>
  <si>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</si>
  <si>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</si>
  <si>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</si>
  <si>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</si>
  <si>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</si>
  <si>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</si>
  <si>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</si>
  <si>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</si>
  <si>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</si>
  <si>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</si>
  <si>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</si>
  <si>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</si>
  <si>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</si>
  <si>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</si>
  <si>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</si>
  <si>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</si>
  <si>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</si>
  <si>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</si>
  <si>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</si>
  <si>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</si>
  <si>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</si>
  <si>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</si>
  <si>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</si>
  <si>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</si>
  <si>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</si>
  <si>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</si>
  <si>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</si>
  <si>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</si>
  <si>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</si>
  <si>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</si>
  <si>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</si>
  <si>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</si>
  <si>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</si>
  <si>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</si>
  <si>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</si>
  <si>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</si>
  <si>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</si>
  <si>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</si>
  <si>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</si>
  <si>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</si>
  <si>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</si>
  <si>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</si>
  <si>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</si>
  <si>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</si>
  <si>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</si>
  <si>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</si>
  <si>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</si>
  <si>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</si>
  <si>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</si>
  <si>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</si>
  <si>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</si>
  <si>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</si>
  <si>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</si>
  <si>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</si>
  <si>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</si>
  <si>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</si>
  <si>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</si>
  <si>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</si>
  <si>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</si>
  <si>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</si>
  <si>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</si>
  <si>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</si>
  <si>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</si>
  <si>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</si>
  <si>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</si>
  <si>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</si>
  <si>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</si>
  <si>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</si>
  <si>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</si>
  <si>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</si>
  <si>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</si>
  <si>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</si>
  <si>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</si>
  <si>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</si>
  <si>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</si>
  <si>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</si>
  <si>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</si>
  <si>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</si>
  <si>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</si>
  <si>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</si>
  <si>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</si>
  <si>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</si>
  <si>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</si>
  <si>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</si>
  <si>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</si>
  <si>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</si>
  <si>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</si>
  <si>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</si>
  <si>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</si>
  <si>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</si>
  <si>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</si>
  <si>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</si>
  <si>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</si>
  <si>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</si>
  <si>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</si>
  <si>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</si>
  <si>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</si>
  <si>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</si>
  <si>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</si>
  <si>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</si>
  <si>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</si>
  <si>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</si>
  <si>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</si>
  <si>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</si>
  <si>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</si>
  <si>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</si>
  <si>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</si>
  <si>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</si>
  <si>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</si>
  <si>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</si>
  <si>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</si>
  <si>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</si>
  <si>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</si>
  <si>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</si>
  <si>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</si>
  <si>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</si>
  <si>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</si>
  <si>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</si>
  <si>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</si>
  <si>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</si>
  <si>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</si>
  <si>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</si>
  <si>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</si>
  <si>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</si>
  <si>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</si>
  <si>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</si>
  <si>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</si>
  <si>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</si>
  <si>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</si>
  <si>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</si>
  <si>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</si>
  <si>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</si>
  <si>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</si>
  <si>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</si>
  <si>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</si>
  <si>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</si>
  <si>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</si>
  <si>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</si>
  <si>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</si>
  <si>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</si>
  <si>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</si>
  <si>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</si>
  <si>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</si>
  <si>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</si>
  <si>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</si>
  <si>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</si>
  <si>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</si>
  <si>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</si>
  <si>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</si>
  <si>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</si>
  <si>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</si>
  <si>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</si>
  <si>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</si>
  <si>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</si>
  <si>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</si>
  <si>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</si>
  <si>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</si>
  <si>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</si>
  <si>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</si>
  <si>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</si>
  <si>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</si>
  <si>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</si>
  <si>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</si>
  <si>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</si>
  <si>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</si>
  <si>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</si>
  <si>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</si>
  <si>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</si>
  <si>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</si>
  <si>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</si>
  <si>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</si>
  <si>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</si>
  <si>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</si>
  <si>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</si>
  <si>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</si>
  <si>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</si>
  <si>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</si>
  <si>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</si>
  <si>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</si>
  <si>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</si>
  <si>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</si>
  <si>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</si>
  <si>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</si>
  <si>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</si>
  <si>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</si>
  <si>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</si>
  <si>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</si>
  <si>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</si>
  <si>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</si>
  <si>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</si>
  <si>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</si>
  <si>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</si>
  <si>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</si>
  <si>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</si>
  <si>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</si>
  <si>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</si>
  <si>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</si>
  <si>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</si>
  <si>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</si>
  <si>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</si>
  <si>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</si>
  <si>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</si>
  <si>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</si>
  <si>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</si>
  <si>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</si>
  <si>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</si>
  <si>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</si>
  <si>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</si>
  <si>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</si>
  <si>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</si>
  <si>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</si>
  <si>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</si>
  <si>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</si>
  <si>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</si>
  <si>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</si>
  <si>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</si>
  <si>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</si>
  <si>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</si>
  <si>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</si>
  <si>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</si>
  <si>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</si>
  <si>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</si>
  <si>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</si>
  <si>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</si>
  <si>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</si>
  <si>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</si>
  <si>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</si>
  <si>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</si>
  <si>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</si>
  <si>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</si>
  <si>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</si>
  <si>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</si>
  <si>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</si>
  <si>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</si>
  <si>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</si>
  <si>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</si>
  <si>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</si>
  <si>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</si>
  <si>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</si>
  <si>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</si>
  <si>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</si>
  <si>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</si>
  <si>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</si>
  <si>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</si>
  <si>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</si>
  <si>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</si>
  <si>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</si>
  <si>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</si>
  <si>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</si>
  <si>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</si>
  <si>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</si>
  <si>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</si>
  <si>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</si>
  <si>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</si>
  <si>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</si>
  <si>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</si>
  <si>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</si>
  <si>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</si>
  <si>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</si>
  <si>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</si>
  <si>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</si>
  <si>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</si>
  <si>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</si>
  <si>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</si>
  <si>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</si>
  <si>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</si>
  <si>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</si>
  <si>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</si>
  <si>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</si>
  <si>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</si>
  <si>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</si>
  <si>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</si>
  <si>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</si>
  <si>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</si>
  <si>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</si>
  <si>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</si>
  <si>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</si>
  <si>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</si>
  <si>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</si>
  <si>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</si>
  <si>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</si>
  <si>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</si>
  <si>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</si>
  <si>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</si>
  <si>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</si>
  <si>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</si>
  <si>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</si>
  <si>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</si>
  <si>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</si>
  <si>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</si>
  <si>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</si>
  <si>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</si>
  <si>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</si>
  <si>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</si>
  <si>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</si>
  <si>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</si>
  <si>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</si>
  <si>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</si>
  <si>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</si>
  <si>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</si>
  <si>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</si>
  <si>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</si>
  <si>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</si>
  <si>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</si>
  <si>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</si>
  <si>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</si>
  <si>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</si>
  <si>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</si>
  <si>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</si>
  <si>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</si>
  <si>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</si>
  <si>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</si>
  <si>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</si>
  <si>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</si>
  <si>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</si>
  <si>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</si>
  <si>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</si>
  <si>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</si>
  <si>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</si>
  <si>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</si>
  <si>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</si>
  <si>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</si>
  <si>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</si>
  <si>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</si>
  <si>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</si>
  <si>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</si>
  <si>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</si>
  <si>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</si>
  <si>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</si>
  <si>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</si>
  <si>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</si>
  <si>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</si>
  <si>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</si>
  <si>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</si>
  <si>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</si>
  <si>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</si>
  <si>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</si>
  <si>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</si>
  <si>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</si>
  <si>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</si>
  <si>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</si>
  <si>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</si>
  <si>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</si>
  <si>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</si>
  <si>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</si>
  <si>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</si>
  <si>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</si>
  <si>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</si>
  <si>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</si>
  <si>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</si>
  <si>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</si>
  <si>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</si>
  <si>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</si>
  <si>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</si>
  <si>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</si>
  <si>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</si>
  <si>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</si>
  <si>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</si>
  <si>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</si>
  <si>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</si>
  <si>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</si>
  <si>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</si>
  <si>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</si>
  <si>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</si>
  <si>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</si>
  <si>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</si>
  <si>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</si>
  <si>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</si>
  <si>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</si>
  <si>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</si>
  <si>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</si>
  <si>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</si>
  <si>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</si>
  <si>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</si>
  <si>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</si>
  <si>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</si>
  <si>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</si>
  <si>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</si>
  <si>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</si>
  <si>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</si>
  <si>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</si>
  <si>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</si>
  <si>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</si>
  <si>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</si>
  <si>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</si>
  <si>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</si>
  <si>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</si>
  <si>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</si>
  <si>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</si>
  <si>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</si>
  <si>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</si>
  <si>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</si>
  <si>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</si>
  <si>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</si>
  <si>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</si>
  <si>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</si>
  <si>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</si>
  <si>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</si>
  <si>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</si>
  <si>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</si>
  <si>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</si>
  <si>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</si>
  <si>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</si>
  <si>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</si>
  <si>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</si>
  <si>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</si>
  <si>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</si>
  <si>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</si>
  <si>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</si>
  <si>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</si>
  <si>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</si>
  <si>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</si>
  <si>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</si>
  <si>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</si>
  <si>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</si>
  <si>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</si>
  <si>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</si>
  <si>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</si>
  <si>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</si>
  <si>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</si>
  <si>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</si>
  <si>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</si>
  <si>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</si>
  <si>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</si>
  <si>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</si>
  <si>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</si>
  <si>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</si>
  <si>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</si>
  <si>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</si>
  <si>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</si>
  <si>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</si>
  <si>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</si>
  <si>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</si>
  <si>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</si>
  <si>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</si>
  <si>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</si>
  <si>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</si>
  <si>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</si>
  <si>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</si>
  <si>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</si>
  <si>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</si>
  <si>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</si>
  <si>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</si>
  <si>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</si>
  <si>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</si>
  <si>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</si>
  <si>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</si>
  <si>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</si>
  <si>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</si>
  <si>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</si>
  <si>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</si>
  <si>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</si>
  <si>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</si>
  <si>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</si>
  <si>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</si>
  <si>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</si>
  <si>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</si>
  <si>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</si>
  <si>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</si>
  <si>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</si>
  <si>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</si>
  <si>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</si>
  <si>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</si>
  <si>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</si>
  <si>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</si>
  <si>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</si>
  <si>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</si>
  <si>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</si>
  <si>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</si>
  <si>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</si>
  <si>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</si>
  <si>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</si>
  <si>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</si>
  <si>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</si>
  <si>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</si>
  <si>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</si>
  <si>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</si>
  <si>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</si>
  <si>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</si>
  <si>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</si>
  <si>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</si>
  <si>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</si>
  <si>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</si>
  <si>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</si>
  <si>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</si>
  <si>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</si>
  <si>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</si>
  <si>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</si>
  <si>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</si>
  <si>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</si>
  <si>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</si>
  <si>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</si>
  <si>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</si>
  <si>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</si>
  <si>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</si>
  <si>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</si>
  <si>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</si>
  <si>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</si>
  <si>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</si>
  <si>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</si>
  <si>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</si>
  <si>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</si>
  <si>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</si>
  <si>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</si>
  <si>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</si>
  <si>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</si>
  <si>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</si>
  <si>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</si>
  <si>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</si>
  <si>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</si>
  <si>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</si>
  <si>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</si>
  <si>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</si>
  <si>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</si>
  <si>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</si>
  <si>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</si>
  <si>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</si>
  <si>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</si>
  <si>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</si>
  <si>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</si>
  <si>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</si>
  <si>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</si>
  <si>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</si>
  <si>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</si>
  <si>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</si>
  <si>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</si>
  <si>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</si>
  <si>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</si>
  <si>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</si>
  <si>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</si>
  <si>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</si>
  <si>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</si>
  <si>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</si>
  <si>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</si>
  <si>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</si>
  <si>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</si>
  <si>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</si>
  <si>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</si>
  <si>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</si>
  <si>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</si>
  <si>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</si>
  <si>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</si>
  <si>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</si>
  <si>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</si>
  <si>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</si>
  <si>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</si>
  <si>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</si>
  <si>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</si>
  <si>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</si>
  <si>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</si>
  <si>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</si>
  <si>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</si>
  <si>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</si>
  <si>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</si>
  <si>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</si>
  <si>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</si>
  <si>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</si>
  <si>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</si>
  <si>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</si>
  <si>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</si>
  <si>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</si>
  <si>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</si>
  <si>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</si>
  <si>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</si>
  <si>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</si>
  <si>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</si>
  <si>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</si>
  <si>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</si>
  <si>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</si>
  <si>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</si>
  <si>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</si>
  <si>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</si>
  <si>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</si>
  <si>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</si>
  <si>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</si>
  <si>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</si>
  <si>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</si>
  <si>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</si>
  <si>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</si>
  <si>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</si>
  <si>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</si>
  <si>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</si>
  <si>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</si>
  <si>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</si>
  <si>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</si>
  <si>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</si>
  <si>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</si>
  <si>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</si>
  <si>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</si>
  <si>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</si>
  <si>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</si>
  <si>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</si>
  <si>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</si>
  <si>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</si>
  <si>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</si>
  <si>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</si>
  <si>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</si>
  <si>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</si>
  <si>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</si>
  <si>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</si>
  <si>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</si>
  <si>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</si>
  <si>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</si>
  <si>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</si>
  <si>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</si>
  <si>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</si>
  <si>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</si>
  <si>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</si>
  <si>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</si>
  <si>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</si>
  <si>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</si>
  <si>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</si>
  <si>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</si>
  <si>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</si>
  <si>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</si>
  <si>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</si>
  <si>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</si>
  <si>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</si>
  <si>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</si>
  <si>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</si>
  <si>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</si>
  <si>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</si>
  <si>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</si>
  <si>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</si>
  <si>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</si>
  <si>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</si>
  <si>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</si>
  <si>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</si>
  <si>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</si>
  <si>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</si>
  <si>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</si>
  <si>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</si>
  <si>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</si>
  <si>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</si>
  <si>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</si>
  <si>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</si>
  <si>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</si>
  <si>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</si>
  <si>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</si>
  <si>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</si>
  <si>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</si>
  <si>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</si>
  <si>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</si>
  <si>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</si>
  <si>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</si>
  <si>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</si>
  <si>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</si>
  <si>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</si>
  <si>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</si>
  <si>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</si>
  <si>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</si>
  <si>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</si>
  <si>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</si>
  <si>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</si>
  <si>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</si>
  <si>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</si>
  <si>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</si>
  <si>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</si>
  <si>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</si>
  <si>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</si>
  <si>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</si>
  <si>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</si>
  <si>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</si>
  <si>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</si>
  <si>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</si>
  <si>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</si>
  <si>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</si>
  <si>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</si>
  <si>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</si>
  <si>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</si>
  <si>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</si>
  <si>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</si>
  <si>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</si>
  <si>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</si>
  <si>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</si>
  <si>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</si>
  <si>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</si>
  <si>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</si>
  <si>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</si>
  <si>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</si>
  <si>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</si>
  <si>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</si>
  <si>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</si>
  <si>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</si>
  <si>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</si>
  <si>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</si>
  <si>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</si>
  <si>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</si>
  <si>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</si>
  <si>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</si>
  <si>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</si>
  <si>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</si>
  <si>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</si>
  <si>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</si>
  <si>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</si>
  <si>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</si>
  <si>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</si>
  <si>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</si>
  <si>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</si>
  <si>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</si>
  <si>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</si>
  <si>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</si>
  <si>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</si>
  <si>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</si>
  <si>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</si>
  <si>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</si>
  <si>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</si>
  <si>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</si>
  <si>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</si>
  <si>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</si>
  <si>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</si>
  <si>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</si>
  <si>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</si>
  <si>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</si>
  <si>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</si>
  <si>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</si>
  <si>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</si>
  <si>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</si>
  <si>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</si>
  <si>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</si>
  <si>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</si>
  <si>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</si>
  <si>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</si>
  <si>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</si>
  <si>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</si>
  <si>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</si>
  <si>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</si>
  <si>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</si>
  <si>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</si>
  <si>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</si>
  <si>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</si>
  <si>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</si>
  <si>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</si>
  <si>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</si>
  <si>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</si>
  <si>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</si>
  <si>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</si>
  <si>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</si>
  <si>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</si>
  <si>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</si>
  <si>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</si>
  <si>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</si>
  <si>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</si>
  <si>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</si>
  <si>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</si>
  <si>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</si>
  <si>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</si>
  <si>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</si>
  <si>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</si>
  <si>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</si>
  <si>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</si>
  <si>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</si>
  <si>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</si>
  <si>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</si>
  <si>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</si>
  <si>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</si>
  <si>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</si>
  <si>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</si>
  <si>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</si>
  <si>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</si>
  <si>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</si>
  <si>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</si>
  <si>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</si>
  <si>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</si>
  <si>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</si>
  <si>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</si>
  <si>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</si>
  <si>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</si>
  <si>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</si>
  <si>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</si>
  <si>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</si>
  <si>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</si>
  <si>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</si>
  <si>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</si>
  <si>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</si>
  <si>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</si>
  <si>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</si>
  <si>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</si>
  <si>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</si>
  <si>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</si>
  <si>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</si>
  <si>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</si>
  <si>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</si>
  <si>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</si>
  <si>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</si>
  <si>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</si>
  <si>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</si>
  <si>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</si>
  <si>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</si>
  <si>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</si>
  <si>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</si>
  <si>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</si>
  <si>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</si>
  <si>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</si>
  <si>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</si>
  <si>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</si>
  <si>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</si>
  <si>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</si>
  <si>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</si>
  <si>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</si>
  <si>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</si>
  <si>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</si>
  <si>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</si>
  <si>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</si>
  <si>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</si>
  <si>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</si>
  <si>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</si>
  <si>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</si>
  <si>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</si>
  <si>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</si>
  <si>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</si>
  <si>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</si>
  <si>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</si>
  <si>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</si>
  <si>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</si>
  <si>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</si>
  <si>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</si>
  <si>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</si>
  <si>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</si>
  <si>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</si>
  <si>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</si>
  <si>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</si>
  <si>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</si>
  <si>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</si>
  <si>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</si>
  <si>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</si>
  <si>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</si>
  <si>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</si>
  <si>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</si>
  <si>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</si>
  <si>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</si>
  <si>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</si>
  <si>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</si>
  <si>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</si>
  <si>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</si>
  <si>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</si>
  <si>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</si>
  <si>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</si>
  <si>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</si>
  <si>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</si>
  <si>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</si>
  <si>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</si>
  <si>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</si>
  <si>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</si>
  <si>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</si>
  <si>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</si>
  <si>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</si>
  <si>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</si>
  <si>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</si>
  <si>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</si>
  <si>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</si>
  <si>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</si>
  <si>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</si>
  <si>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</si>
  <si>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</si>
  <si>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</si>
  <si>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</si>
  <si>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</si>
  <si>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</si>
  <si>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</si>
  <si>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</si>
  <si>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</si>
  <si>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</si>
  <si>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</si>
  <si>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</si>
  <si>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</si>
  <si>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</si>
  <si>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</si>
  <si>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</si>
  <si>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</si>
  <si>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</si>
  <si>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</si>
  <si>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</si>
  <si>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</si>
  <si>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</si>
  <si>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</si>
  <si>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</si>
  <si>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</si>
  <si>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</si>
  <si>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</si>
  <si>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</si>
  <si>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</si>
  <si>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</si>
  <si>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</si>
  <si>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</si>
  <si>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</si>
  <si>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</si>
  <si>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</si>
  <si>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</si>
  <si>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</si>
  <si>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</si>
  <si>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</si>
  <si>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</si>
  <si>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</si>
  <si>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</si>
  <si>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</si>
  <si>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</si>
  <si>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</si>
  <si>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</si>
  <si>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</si>
  <si>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</si>
  <si>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</si>
  <si>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</si>
  <si>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</si>
  <si>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</si>
  <si>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</si>
  <si>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</si>
  <si>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</si>
  <si>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</si>
  <si>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</si>
  <si>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</si>
  <si>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</si>
  <si>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</si>
  <si>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</si>
  <si>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</si>
  <si>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</si>
  <si>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</si>
  <si>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</si>
  <si>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</si>
  <si>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</si>
  <si>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</si>
  <si>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</si>
  <si>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</si>
  <si>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</si>
  <si>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</si>
  <si>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</si>
  <si>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</si>
  <si>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</si>
  <si>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</si>
  <si>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</si>
  <si>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</si>
  <si>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</si>
  <si>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</si>
  <si>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</si>
  <si>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</si>
  <si>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</si>
  <si>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</si>
  <si>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</si>
  <si>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</si>
  <si>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</si>
  <si>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</si>
  <si>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</si>
  <si>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</si>
  <si>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</si>
  <si>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</si>
  <si>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</si>
  <si>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</si>
  <si>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</si>
  <si>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</si>
  <si>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</si>
  <si>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</si>
  <si>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</si>
  <si>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</si>
  <si>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</si>
  <si>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</si>
  <si>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</si>
  <si>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</si>
  <si>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</si>
  <si>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</si>
  <si>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</si>
  <si>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</si>
  <si>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</si>
  <si>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</si>
  <si>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</si>
  <si>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</si>
  <si>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</si>
  <si>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</si>
  <si>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</si>
  <si>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</si>
  <si>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</si>
  <si>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</si>
  <si>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</si>
  <si>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</si>
  <si>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</si>
  <si>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</si>
  <si>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</si>
  <si>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</si>
  <si>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</si>
  <si>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</si>
  <si>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</si>
  <si>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</si>
  <si>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</si>
  <si>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</si>
  <si>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</si>
  <si>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</si>
  <si>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</si>
  <si>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</si>
  <si>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</si>
  <si>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</si>
  <si>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</si>
  <si>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</si>
  <si>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</si>
  <si>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</si>
  <si>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</si>
  <si>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</si>
  <si>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</si>
  <si>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</si>
  <si>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</si>
  <si>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</si>
  <si>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</si>
  <si>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</si>
  <si>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</si>
  <si>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</si>
  <si>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</si>
  <si>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</si>
  <si>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</si>
  <si>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</si>
  <si>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</si>
  <si>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</si>
  <si>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</si>
  <si>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</si>
  <si>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</si>
  <si>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</si>
  <si>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</si>
  <si>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</si>
  <si>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</si>
  <si>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</si>
  <si>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</si>
  <si>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</si>
  <si>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</si>
  <si>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</si>
  <si>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</si>
  <si>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</si>
  <si>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</si>
  <si>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</si>
  <si>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</si>
  <si>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</si>
  <si>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</si>
  <si>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</si>
  <si>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</si>
  <si>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</si>
  <si>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</si>
  <si>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</si>
  <si>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</si>
  <si>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</si>
  <si>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</si>
  <si>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</si>
  <si>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</si>
  <si>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</si>
  <si>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</si>
  <si>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</si>
  <si>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</si>
  <si>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</si>
  <si>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</si>
  <si>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</si>
  <si>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</si>
  <si>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</si>
  <si>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</si>
  <si>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</si>
  <si>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</si>
  <si>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</si>
  <si>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</si>
  <si>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</si>
  <si>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</si>
  <si>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</si>
  <si>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</si>
  <si>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</si>
  <si>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</si>
  <si>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</si>
  <si>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</si>
  <si>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</si>
  <si>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</si>
  <si>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</si>
  <si>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</si>
  <si>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</si>
  <si>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</si>
  <si>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</si>
  <si>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</si>
  <si>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</si>
  <si>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</si>
  <si>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</si>
  <si>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</si>
  <si>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</si>
  <si>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</si>
  <si>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</si>
  <si>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</si>
  <si>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</si>
  <si>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</si>
  <si>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</si>
  <si>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</si>
  <si>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</si>
  <si>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</si>
  <si>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</si>
  <si>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</si>
  <si>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</si>
  <si>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</si>
  <si>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</si>
  <si>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</si>
  <si>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</si>
  <si>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</si>
  <si>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</si>
  <si>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</si>
  <si>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</si>
  <si>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</si>
  <si>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</si>
  <si>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</si>
  <si>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</si>
  <si>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</si>
  <si>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</si>
  <si>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</si>
  <si>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</si>
  <si>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</si>
  <si>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</si>
  <si>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</si>
  <si>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</si>
  <si>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</si>
  <si>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</si>
  <si>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</si>
  <si>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</si>
  <si>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</si>
  <si>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</si>
  <si>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</si>
  <si>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</si>
  <si>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</si>
  <si>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</si>
  <si>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</si>
  <si>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</si>
  <si>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</si>
  <si>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</si>
  <si>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</si>
  <si>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</si>
  <si>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</si>
  <si>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</si>
  <si>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</si>
  <si>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</si>
  <si>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</si>
  <si>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</si>
  <si>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</si>
  <si>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</si>
  <si>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</si>
  <si>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</si>
  <si>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</si>
  <si>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</si>
  <si>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</si>
  <si>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</si>
  <si>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</si>
  <si>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</si>
  <si>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</si>
  <si>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</si>
  <si>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</si>
  <si>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</si>
  <si>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</si>
  <si>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</si>
  <si>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</si>
  <si>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</si>
  <si>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</si>
  <si>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</si>
  <si>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</si>
  <si>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</si>
  <si>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</si>
  <si>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</si>
  <si>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</si>
  <si>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</si>
  <si>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</si>
  <si>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</si>
  <si>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</si>
  <si>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</si>
  <si>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</si>
  <si>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</si>
  <si>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</si>
  <si>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</si>
  <si>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</si>
  <si>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</si>
  <si>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</si>
  <si>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</si>
  <si>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</si>
  <si>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</si>
  <si>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</si>
  <si>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</si>
  <si>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</si>
  <si>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</si>
  <si>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</si>
  <si>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</si>
  <si>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</si>
  <si>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</si>
  <si>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</si>
  <si>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</si>
  <si>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</si>
  <si>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</si>
  <si>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</si>
  <si>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</si>
  <si>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</si>
  <si>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</si>
  <si>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</si>
  <si>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</si>
  <si>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</si>
  <si>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</si>
  <si>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</si>
  <si>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</si>
  <si>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</si>
  <si>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</si>
  <si>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</si>
  <si>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</si>
  <si>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</si>
  <si>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</si>
  <si>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</si>
  <si>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</si>
  <si>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</si>
  <si>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</si>
  <si>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</si>
  <si>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</si>
  <si>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</si>
  <si>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</si>
  <si>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</si>
  <si>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</si>
  <si>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</si>
  <si>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</si>
  <si>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</si>
  <si>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</si>
  <si>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</si>
  <si>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</si>
  <si>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</si>
  <si>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</si>
  <si>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</si>
  <si>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</si>
  <si>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</si>
  <si>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</si>
  <si>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</si>
  <si>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</si>
  <si>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</si>
  <si>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</si>
  <si>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</si>
  <si>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</si>
  <si>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</si>
  <si>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</si>
  <si>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</si>
  <si>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</si>
  <si>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</si>
  <si>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</si>
  <si>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</si>
  <si>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</si>
  <si>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</si>
  <si>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</si>
  <si>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</si>
  <si>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</si>
  <si>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</si>
  <si>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</si>
  <si>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</si>
  <si>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</si>
  <si>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</si>
  <si>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</si>
  <si>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</si>
  <si>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</si>
  <si>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</si>
  <si>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</si>
  <si>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</si>
  <si>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</si>
  <si>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</si>
  <si>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</si>
  <si>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</si>
  <si>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</si>
  <si>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</si>
  <si>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</si>
  <si>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</si>
  <si>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</si>
  <si>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</si>
  <si>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</si>
  <si>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</si>
  <si>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</si>
  <si>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</si>
  <si>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</si>
  <si>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</si>
  <si>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</si>
  <si>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</si>
  <si>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</si>
  <si>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</si>
  <si>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</si>
  <si>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</si>
  <si>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</si>
  <si>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</si>
  <si>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</si>
  <si>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</si>
  <si>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</si>
  <si>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</si>
  <si>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</si>
  <si>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</si>
  <si>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</si>
  <si>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</si>
  <si>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</si>
  <si>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</si>
  <si>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</si>
  <si>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</si>
  <si>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</si>
  <si>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</si>
  <si>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</si>
  <si>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</si>
  <si>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</si>
  <si>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</si>
  <si>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</si>
  <si>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</si>
  <si>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</si>
  <si>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</si>
  <si>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</si>
  <si>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</si>
  <si>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</si>
  <si>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</si>
  <si>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</si>
  <si>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</si>
  <si>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</si>
  <si>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</si>
  <si>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</si>
  <si>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</si>
  <si>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</si>
  <si>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</si>
  <si>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</si>
  <si>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</si>
  <si>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</si>
  <si>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</si>
  <si>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</si>
  <si>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</si>
  <si>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</si>
  <si>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</si>
  <si>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</si>
  <si>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</si>
  <si>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</si>
  <si>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</si>
  <si>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</si>
  <si>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</si>
  <si>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</si>
  <si>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</si>
  <si>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</si>
  <si>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</si>
  <si>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</si>
  <si>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</si>
  <si>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</si>
  <si>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</si>
  <si>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</si>
  <si>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</si>
  <si>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</si>
  <si>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</si>
  <si>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</si>
  <si>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</si>
  <si>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</si>
  <si>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</si>
  <si>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</si>
  <si>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</si>
  <si>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</si>
  <si>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</si>
  <si>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</si>
  <si>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</si>
  <si>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</si>
  <si>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</si>
  <si>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</si>
  <si>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</si>
  <si>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</si>
  <si>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</si>
  <si>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</si>
  <si>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</si>
  <si>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</si>
  <si>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</si>
  <si>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</si>
  <si>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</si>
  <si>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</si>
  <si>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</si>
  <si>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</si>
  <si>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</si>
  <si>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</si>
  <si>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</si>
  <si>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</si>
  <si>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</si>
  <si>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</si>
  <si>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</si>
  <si>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</si>
  <si>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</si>
  <si>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</si>
  <si>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</si>
  <si>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</si>
  <si>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</si>
  <si>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</si>
  <si>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</si>
  <si>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</si>
  <si>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</si>
  <si>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</si>
  <si>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</si>
  <si>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</si>
  <si>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</si>
  <si>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</si>
  <si>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</si>
  <si>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</si>
  <si>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</si>
  <si>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</si>
  <si>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</si>
  <si>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</si>
  <si>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</si>
  <si>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</si>
  <si>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</si>
  <si>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</si>
  <si>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</si>
  <si>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</si>
  <si>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</si>
  <si>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</si>
  <si>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</si>
  <si>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</si>
  <si>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</si>
  <si>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</si>
  <si>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</si>
  <si>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</si>
  <si>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</si>
  <si>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</si>
  <si>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</si>
  <si>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</si>
  <si>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</si>
  <si>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</si>
  <si>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</si>
  <si>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</si>
  <si>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</si>
  <si>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</si>
  <si>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</si>
  <si>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</si>
  <si>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</si>
  <si>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</si>
  <si>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</si>
  <si>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</si>
  <si>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</si>
  <si>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</si>
  <si>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</si>
  <si>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</si>
  <si>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</si>
  <si>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</si>
  <si>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</si>
  <si>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</si>
  <si>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</si>
  <si>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</si>
  <si>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</si>
  <si>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</si>
  <si>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</si>
  <si>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</si>
  <si>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</si>
  <si>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</si>
  <si>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</si>
  <si>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</si>
  <si>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</si>
  <si>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</si>
  <si>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</si>
  <si>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</si>
  <si>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</si>
  <si>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</si>
  <si>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</si>
  <si>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</si>
  <si>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</si>
  <si>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</si>
  <si>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</si>
  <si>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</si>
  <si>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</si>
  <si>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</si>
  <si>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</si>
  <si>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</si>
  <si>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</si>
  <si>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</si>
  <si>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</si>
  <si>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</si>
  <si>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</si>
  <si>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</si>
  <si>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</si>
  <si>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</si>
  <si>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</si>
  <si>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</si>
  <si>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</si>
  <si>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</si>
  <si>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</si>
  <si>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</si>
  <si>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</si>
  <si>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</si>
  <si>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</si>
  <si>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</si>
  <si>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</si>
  <si>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</si>
  <si>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</si>
  <si>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</si>
  <si>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</si>
  <si>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</si>
  <si>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</si>
  <si>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</si>
  <si>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</si>
  <si>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</si>
  <si>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</si>
  <si>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</si>
  <si>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</si>
  <si>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</si>
  <si>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</si>
  <si>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</si>
  <si>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</si>
  <si>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</si>
  <si>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</si>
  <si>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</si>
  <si>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</si>
  <si>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</si>
  <si>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</si>
  <si>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</si>
  <si>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</si>
  <si>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</si>
  <si>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</si>
  <si>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</si>
  <si>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</si>
  <si>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</si>
  <si>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</si>
  <si>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</si>
  <si>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</si>
  <si>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</si>
  <si>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</si>
  <si>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</si>
  <si>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</si>
  <si>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</si>
  <si>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</si>
  <si>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</si>
  <si>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</si>
  <si>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</si>
  <si>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</si>
  <si>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</si>
  <si>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</si>
  <si>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</si>
  <si>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</si>
  <si>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</si>
  <si>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</si>
  <si>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</si>
  <si>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</si>
  <si>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</si>
  <si>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</si>
  <si>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</si>
  <si>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</si>
  <si>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</si>
  <si>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</si>
  <si>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</si>
  <si>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</si>
  <si>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</si>
  <si>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</si>
  <si>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</si>
  <si>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</si>
  <si>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</si>
  <si>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</si>
  <si>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</si>
  <si>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</si>
  <si>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</si>
  <si>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</si>
  <si>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</si>
  <si>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</si>
  <si>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</si>
  <si>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</si>
  <si>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</si>
  <si>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</si>
  <si>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</si>
  <si>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</si>
  <si>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</si>
  <si>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</si>
  <si>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</si>
  <si>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</si>
  <si>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</si>
  <si>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</si>
  <si>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</si>
  <si>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</si>
  <si>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</si>
  <si>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</si>
  <si>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</si>
  <si>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</si>
  <si>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</si>
  <si>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</si>
  <si>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</si>
  <si>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</si>
  <si>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</si>
  <si>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</si>
  <si>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</si>
  <si>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</si>
  <si>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</si>
  <si>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</si>
  <si>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</si>
  <si>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</si>
  <si>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</si>
  <si>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</si>
  <si>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</si>
  <si>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</si>
  <si>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</si>
  <si>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</si>
  <si>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</si>
  <si>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</si>
  <si>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</si>
  <si>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</si>
  <si>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</si>
  <si>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</si>
  <si>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</si>
  <si>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</si>
  <si>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</si>
  <si>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</si>
  <si>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</si>
  <si>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</si>
  <si>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</si>
  <si>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</si>
  <si>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</si>
  <si>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</si>
  <si>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</si>
  <si>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</si>
  <si>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</si>
  <si>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</si>
  <si>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</si>
  <si>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</si>
  <si>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</si>
  <si>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</si>
  <si>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</si>
  <si>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</si>
  <si>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</si>
  <si>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</si>
  <si>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</si>
  <si>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</si>
  <si>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</si>
  <si>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</si>
  <si>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</si>
  <si>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</si>
  <si>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</si>
  <si>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</si>
  <si>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</si>
  <si>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</si>
  <si>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</si>
  <si>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</si>
  <si>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</si>
  <si>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</si>
  <si>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</si>
  <si>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</si>
  <si>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</si>
  <si>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</si>
  <si>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</si>
  <si>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</si>
  <si>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</si>
  <si>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</si>
  <si>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</si>
  <si>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</si>
  <si>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</si>
  <si>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</si>
  <si>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</si>
  <si>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</si>
  <si>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</si>
  <si>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</si>
  <si>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</si>
  <si>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</si>
  <si>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</si>
  <si>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</si>
  <si>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</si>
  <si>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</si>
  <si>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</si>
  <si>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</si>
  <si>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</si>
  <si>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</si>
  <si>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</si>
  <si>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</si>
  <si>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</si>
  <si>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</si>
  <si>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</si>
  <si>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</si>
  <si>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</si>
  <si>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</si>
  <si>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</si>
  <si>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</si>
  <si>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</si>
  <si>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</si>
  <si>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</si>
  <si>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</si>
  <si>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</si>
  <si>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</si>
  <si>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</si>
  <si>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</si>
  <si>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</si>
  <si>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</si>
  <si>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</si>
  <si>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</si>
  <si>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</si>
  <si>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</si>
  <si>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</si>
  <si>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</si>
  <si>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</si>
  <si>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</si>
  <si>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</si>
  <si>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</si>
  <si>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</si>
  <si>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</si>
  <si>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</si>
  <si>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</si>
  <si>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</si>
  <si>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</si>
  <si>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</si>
  <si>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</si>
  <si>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</si>
  <si>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</si>
  <si>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</si>
  <si>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</si>
  <si>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</si>
  <si>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</si>
  <si>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</si>
  <si>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</si>
  <si>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</si>
  <si>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</si>
  <si>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</si>
  <si>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</si>
  <si>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</si>
  <si>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</si>
  <si>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</si>
  <si>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</si>
  <si>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</si>
  <si>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</si>
  <si>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</si>
  <si>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</si>
  <si>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</si>
  <si>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</si>
  <si>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</si>
  <si>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</si>
  <si>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</si>
  <si>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</si>
  <si>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</si>
  <si>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</si>
  <si>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</si>
  <si>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</si>
  <si>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</si>
  <si>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</si>
  <si>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</si>
  <si>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</si>
  <si>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</si>
  <si>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</si>
  <si>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</si>
  <si>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</si>
  <si>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</si>
  <si>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</si>
  <si>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</si>
  <si>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</si>
  <si>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</si>
  <si>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</si>
  <si>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</si>
  <si>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</si>
  <si>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</si>
  <si>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</si>
  <si>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</si>
  <si>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</si>
  <si>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</si>
  <si>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</si>
  <si>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</si>
  <si>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</si>
  <si>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</si>
  <si>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</si>
  <si>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</si>
  <si>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</si>
  <si>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</si>
  <si>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</si>
  <si>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</si>
  <si>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</si>
  <si>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</si>
  <si>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</si>
  <si>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</si>
  <si>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</si>
  <si>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</si>
  <si>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</si>
  <si>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</si>
  <si>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</si>
  <si>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</si>
  <si>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</si>
  <si>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</si>
  <si>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</si>
  <si>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</si>
  <si>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</si>
  <si>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</si>
  <si>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</si>
  <si>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</si>
  <si>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</si>
  <si>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</si>
  <si>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</si>
  <si>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</si>
  <si>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</si>
  <si>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</si>
  <si>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</si>
  <si>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</si>
  <si>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</si>
  <si>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</si>
  <si>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</si>
  <si>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</si>
  <si>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</si>
  <si>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</si>
  <si>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</si>
  <si>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</si>
  <si>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</si>
  <si>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</si>
  <si>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</si>
  <si>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</si>
  <si>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</si>
  <si>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</si>
  <si>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</si>
  <si>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</si>
  <si>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</si>
  <si>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</si>
  <si>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</si>
  <si>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</si>
  <si>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</si>
  <si>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</si>
  <si>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</si>
  <si>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</si>
  <si>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</si>
  <si>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</si>
  <si>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</si>
  <si>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</si>
  <si>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</si>
  <si>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</si>
  <si>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</si>
  <si>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</si>
  <si>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</si>
  <si>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</si>
  <si>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</si>
  <si>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</si>
  <si>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</si>
  <si>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</si>
  <si>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</si>
  <si>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</si>
  <si>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</si>
  <si>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</si>
  <si>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</si>
  <si>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</si>
  <si>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</si>
  <si>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</si>
  <si>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</si>
  <si>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</si>
  <si>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</si>
  <si>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</si>
  <si>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</si>
  <si>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</si>
  <si>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</si>
  <si>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</si>
  <si>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</si>
  <si>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</si>
  <si>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</si>
  <si>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</si>
  <si>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</si>
  <si>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</si>
  <si>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</si>
  <si>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</si>
  <si>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</si>
  <si>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</si>
  <si>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</si>
  <si>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</si>
  <si>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</si>
  <si>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</si>
  <si>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</si>
  <si>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</si>
  <si>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</si>
  <si>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</si>
  <si>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</si>
  <si>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</si>
  <si>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</si>
  <si>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</si>
  <si>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</si>
  <si>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</si>
  <si>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</si>
  <si>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</si>
  <si>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</si>
  <si>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</si>
  <si>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</si>
  <si>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</si>
  <si>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</si>
  <si>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</si>
  <si>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</si>
  <si>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</si>
  <si>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</si>
  <si>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</si>
  <si>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</si>
  <si>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</si>
  <si>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</si>
  <si>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</si>
  <si>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</si>
  <si>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</si>
  <si>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</si>
  <si>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</si>
  <si>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</si>
  <si>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</si>
  <si>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</si>
  <si>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</si>
  <si>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</si>
  <si>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</si>
  <si>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</si>
  <si>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</si>
  <si>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</si>
  <si>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</si>
  <si>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</si>
  <si>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</si>
  <si>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</si>
  <si>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</si>
  <si>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</si>
  <si>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</si>
  <si>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</si>
  <si>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</si>
  <si>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</si>
  <si>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</si>
  <si>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</si>
  <si>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</si>
  <si>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</si>
  <si>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</si>
  <si>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</si>
  <si>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</si>
  <si>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</si>
  <si>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</si>
  <si>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</si>
  <si>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</si>
  <si>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</si>
  <si>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</si>
  <si>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</si>
  <si>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</si>
  <si>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</si>
  <si>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</si>
  <si>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</si>
  <si>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</si>
  <si>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</si>
  <si>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</si>
  <si>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</si>
  <si>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</si>
  <si>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</si>
  <si>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</si>
  <si>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</si>
  <si>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</si>
  <si>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</si>
  <si>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</si>
  <si>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</si>
  <si>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</si>
  <si>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</si>
  <si>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</si>
  <si>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</si>
  <si>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</si>
  <si>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</si>
  <si>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</si>
  <si>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</si>
  <si>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</si>
  <si>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</si>
  <si>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</si>
  <si>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</si>
  <si>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</si>
  <si>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</si>
  <si>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</si>
  <si>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</si>
  <si>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</si>
  <si>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</si>
  <si>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</si>
  <si>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</si>
  <si>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</si>
  <si>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</si>
  <si>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</si>
  <si>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</si>
  <si>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</si>
  <si>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</si>
  <si>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</si>
  <si>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</si>
  <si>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</si>
  <si>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</si>
  <si>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</si>
  <si>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</si>
  <si>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</si>
  <si>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</si>
  <si>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</si>
  <si>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</si>
  <si>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</si>
  <si>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</si>
  <si>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</si>
  <si>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</si>
  <si>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</si>
  <si>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</si>
  <si>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</si>
  <si>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</si>
  <si>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</si>
  <si>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</si>
  <si>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</si>
  <si>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</si>
  <si>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</si>
  <si>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</si>
  <si>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</si>
  <si>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</si>
  <si>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</si>
  <si>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</si>
  <si>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</si>
  <si>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</si>
  <si>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</si>
  <si>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</si>
  <si>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</si>
  <si>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</si>
  <si>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</si>
  <si>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</si>
  <si>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</si>
  <si>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</si>
  <si>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</si>
  <si>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</si>
  <si>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</si>
  <si>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</si>
  <si>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</si>
  <si>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</si>
  <si>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</si>
  <si>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</si>
  <si>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</si>
  <si>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</si>
  <si>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</si>
  <si>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</si>
  <si>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</si>
  <si>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</si>
  <si>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</si>
  <si>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</si>
  <si>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</si>
  <si>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</si>
  <si>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</si>
  <si>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</si>
  <si>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</si>
  <si>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</si>
  <si>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</si>
  <si>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</si>
  <si>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</si>
  <si>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</si>
  <si>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</si>
  <si>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</si>
  <si>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</si>
  <si>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</si>
  <si>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</si>
  <si>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</si>
  <si>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</si>
  <si>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</si>
  <si>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</si>
  <si>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</si>
  <si>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</si>
  <si>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</si>
  <si>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</si>
  <si>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</si>
  <si>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</si>
  <si>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</si>
  <si>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</si>
  <si>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</si>
  <si>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</si>
  <si>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</si>
  <si>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</si>
  <si>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</si>
  <si>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</si>
  <si>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</si>
  <si>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</si>
  <si>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</si>
  <si>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</si>
  <si>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</si>
  <si>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</si>
  <si>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</si>
  <si>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</si>
  <si>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</si>
  <si>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</si>
  <si>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</si>
  <si>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</si>
  <si>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</si>
  <si>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</si>
  <si>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</si>
  <si>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</si>
  <si>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</si>
  <si>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</si>
  <si>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</si>
  <si>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</si>
  <si>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</si>
  <si>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</si>
  <si>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</si>
  <si>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</si>
  <si>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</si>
  <si>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</si>
  <si>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</si>
  <si>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</si>
  <si>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</si>
  <si>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</si>
  <si>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</si>
  <si>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</si>
  <si>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</si>
  <si>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</si>
  <si>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</si>
  <si>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</si>
  <si>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</si>
  <si>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</si>
  <si>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</si>
  <si>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</si>
  <si>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</si>
  <si>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</si>
  <si>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</si>
  <si>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</si>
  <si>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</si>
  <si>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</si>
  <si>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</si>
  <si>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</si>
  <si>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</si>
  <si>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</si>
  <si>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</si>
  <si>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</si>
  <si>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</si>
  <si>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</si>
  <si>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</si>
  <si>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</si>
  <si>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</si>
  <si>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</si>
  <si>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</si>
  <si>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</si>
  <si>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</si>
  <si>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</si>
  <si>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</si>
  <si>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</si>
  <si>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</si>
  <si>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</si>
  <si>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</si>
  <si>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</si>
  <si>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</si>
  <si>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</si>
  <si>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</si>
  <si>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</si>
  <si>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</si>
  <si>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</si>
  <si>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</si>
  <si>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</si>
  <si>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</si>
  <si>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</si>
  <si>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</si>
  <si>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</si>
  <si>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</si>
  <si>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</si>
  <si>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</si>
  <si>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</si>
  <si>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</si>
  <si>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</si>
  <si>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</si>
  <si>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</si>
  <si>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</si>
  <si>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</si>
  <si>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</si>
  <si>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</si>
  <si>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</si>
  <si>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</si>
  <si>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</si>
  <si>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</si>
  <si>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</si>
  <si>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</si>
  <si>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</si>
  <si>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</si>
  <si>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</si>
  <si>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</si>
  <si>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</si>
  <si>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</si>
  <si>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</si>
  <si>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</si>
  <si>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</si>
  <si>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</si>
  <si>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</si>
  <si>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</si>
  <si>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</si>
  <si>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</si>
  <si>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</si>
  <si>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</si>
  <si>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</si>
  <si>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</si>
  <si>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</si>
  <si>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</si>
  <si>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</si>
  <si>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</si>
  <si>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</si>
  <si>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</si>
  <si>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</si>
  <si>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</si>
  <si>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</si>
  <si>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</si>
  <si>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</si>
  <si>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</si>
  <si>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</si>
  <si>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</si>
  <si>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</si>
  <si>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</si>
  <si>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</si>
  <si>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</si>
  <si>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</si>
  <si>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</si>
  <si>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</si>
  <si>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</si>
  <si>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</si>
  <si>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</si>
  <si>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</si>
  <si>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</si>
  <si>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</si>
  <si>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</si>
  <si>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</si>
  <si>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</si>
  <si>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</si>
  <si>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</si>
  <si>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</si>
  <si>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</si>
  <si>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</si>
  <si>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</si>
  <si>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</si>
  <si>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</si>
  <si>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</si>
  <si>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</si>
  <si>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</si>
  <si>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</si>
  <si>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</si>
  <si>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</si>
  <si>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</si>
  <si>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</si>
  <si>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</si>
  <si>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</si>
  <si>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</si>
  <si>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</si>
  <si>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</si>
  <si>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</si>
  <si>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</si>
  <si>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</si>
  <si>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</si>
  <si>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</si>
  <si>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</si>
  <si>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</si>
  <si>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</si>
  <si>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</si>
  <si>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</si>
  <si>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</si>
  <si>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</si>
  <si>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</si>
  <si>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</si>
  <si>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</si>
  <si>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</si>
  <si>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</si>
  <si>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</si>
  <si>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</si>
  <si>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</si>
  <si>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</si>
  <si>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</si>
  <si>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</si>
  <si>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</si>
  <si>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</si>
  <si>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</si>
  <si>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</si>
  <si>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</si>
  <si>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</si>
  <si>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</si>
  <si>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</si>
  <si>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</si>
  <si>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</si>
  <si>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</si>
  <si>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</si>
  <si>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</si>
  <si>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</si>
  <si>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</si>
  <si>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</si>
  <si>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</si>
  <si>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</si>
  <si>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</si>
  <si>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</si>
  <si>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</si>
  <si>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</si>
  <si>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</si>
  <si>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</si>
  <si>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</si>
  <si>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</si>
  <si>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</si>
  <si>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</si>
  <si>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</si>
  <si>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</si>
  <si>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</si>
  <si>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</si>
  <si>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</si>
  <si>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</si>
  <si>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</si>
  <si>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</si>
  <si>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</si>
  <si>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</si>
  <si>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</si>
  <si>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</si>
  <si>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</si>
  <si>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</si>
  <si>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</si>
  <si>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</si>
  <si>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</si>
  <si>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</si>
  <si>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</si>
  <si>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</si>
  <si>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</si>
  <si>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</si>
  <si>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</si>
  <si>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</si>
  <si>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</si>
  <si>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</si>
  <si>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</si>
  <si>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</si>
  <si>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</si>
  <si>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</si>
  <si>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</si>
  <si>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</si>
  <si>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</si>
  <si>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</si>
  <si>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</si>
  <si>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</si>
  <si>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</si>
  <si>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</si>
  <si>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</si>
  <si>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</si>
  <si>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</si>
  <si>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</si>
  <si>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</si>
  <si>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</si>
  <si>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</si>
  <si>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</si>
  <si>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</si>
  <si>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</si>
  <si>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</si>
  <si>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</si>
  <si>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</si>
  <si>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</si>
  <si>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</si>
  <si>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</si>
  <si>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</si>
  <si>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</si>
  <si>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</si>
  <si>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</si>
  <si>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</si>
  <si>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</si>
  <si>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</si>
  <si>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</si>
  <si>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</si>
  <si>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</si>
  <si>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</si>
  <si>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</si>
  <si>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</si>
  <si>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</si>
  <si>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</si>
  <si>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</si>
  <si>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</si>
  <si>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</si>
  <si>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</si>
  <si>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</si>
  <si>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</si>
  <si>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</si>
  <si>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</si>
  <si>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</si>
  <si>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</si>
  <si>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</si>
  <si>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</si>
  <si>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</si>
  <si>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</si>
  <si>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</si>
  <si>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</si>
  <si>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</si>
  <si>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</si>
  <si>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</si>
  <si>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</si>
  <si>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</si>
  <si>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</si>
  <si>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</si>
  <si>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</si>
  <si>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</si>
  <si>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</si>
  <si>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</si>
  <si>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</si>
  <si>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</si>
  <si>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</si>
  <si>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</si>
  <si>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</si>
  <si>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</si>
  <si>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</si>
  <si>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</si>
  <si>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</si>
  <si>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</si>
  <si>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</si>
  <si>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</si>
  <si>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</si>
  <si>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</si>
  <si>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</si>
  <si>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</si>
  <si>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</si>
  <si>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</si>
  <si>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</si>
  <si>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</si>
  <si>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</si>
  <si>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</si>
  <si>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</si>
  <si>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</si>
  <si>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</si>
  <si>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</si>
  <si>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</si>
  <si>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</si>
  <si>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</si>
  <si>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</si>
  <si>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</si>
  <si>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</si>
  <si>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</si>
  <si>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</si>
  <si>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</si>
  <si>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</si>
  <si>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</si>
  <si>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</si>
  <si>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</si>
  <si>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</si>
  <si>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</si>
  <si>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</si>
  <si>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</si>
  <si>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</si>
  <si>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</si>
  <si>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</si>
  <si>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</si>
  <si>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</si>
  <si>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</si>
  <si>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</si>
  <si>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</si>
  <si>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</si>
  <si>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</si>
  <si>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</si>
  <si>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</si>
  <si>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</si>
  <si>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</si>
  <si>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</si>
  <si>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</si>
  <si>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</si>
  <si>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</si>
  <si>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</si>
  <si>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</si>
  <si>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</si>
  <si>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</si>
  <si>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</si>
  <si>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</si>
  <si>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</si>
  <si>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</si>
  <si>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</si>
  <si>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</si>
  <si>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</si>
  <si>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</si>
  <si>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</si>
  <si>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</si>
  <si>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</si>
  <si>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</si>
  <si>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</si>
  <si>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</si>
  <si>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</si>
  <si>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</si>
  <si>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</si>
  <si>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</si>
  <si>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</si>
  <si>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</si>
  <si>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</si>
  <si>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</si>
  <si>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</si>
  <si>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</si>
  <si>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</si>
  <si>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</si>
  <si>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</si>
  <si>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</si>
  <si>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</si>
  <si>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</si>
  <si>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</si>
  <si>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</si>
  <si>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</si>
  <si>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</si>
  <si>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</si>
  <si>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</si>
  <si>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</si>
  <si>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</si>
  <si>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</si>
  <si>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</si>
  <si>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</si>
  <si>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</si>
  <si>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</si>
  <si>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</si>
  <si>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</si>
  <si>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</si>
  <si>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</si>
  <si>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</si>
  <si>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</si>
  <si>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</si>
  <si>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</si>
  <si>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</si>
  <si>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</si>
  <si>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</si>
  <si>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</si>
  <si>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</si>
  <si>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</si>
  <si>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</si>
  <si>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</si>
  <si>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</si>
  <si>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</si>
  <si>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</si>
  <si>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</si>
  <si>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</si>
  <si>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</si>
  <si>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</si>
  <si>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</si>
  <si>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</si>
  <si>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</si>
  <si>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</si>
  <si>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</si>
  <si>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</si>
  <si>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</si>
  <si>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</si>
  <si>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</si>
  <si>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</si>
  <si>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</si>
  <si>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</si>
  <si>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</si>
  <si>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</si>
  <si>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</si>
  <si>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</si>
  <si>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</si>
  <si>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</si>
  <si>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</si>
  <si>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</si>
  <si>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</si>
  <si>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</si>
  <si>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</si>
  <si>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</si>
  <si>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</si>
  <si>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</si>
  <si>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</si>
  <si>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</si>
  <si>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</si>
  <si>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</si>
  <si>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</si>
  <si>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</si>
  <si>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</si>
  <si>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</si>
  <si>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</si>
  <si>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</si>
  <si>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</si>
  <si>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</si>
  <si>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</si>
  <si>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</si>
  <si>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</si>
  <si>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</si>
  <si>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</si>
  <si>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</si>
  <si>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</si>
  <si>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</si>
  <si>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</si>
  <si>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</si>
  <si>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</si>
  <si>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</si>
  <si>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</si>
  <si>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</si>
  <si>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</si>
  <si>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</si>
  <si>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</si>
  <si>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</si>
  <si>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</si>
  <si>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</si>
  <si>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</si>
  <si>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</si>
  <si>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</si>
  <si>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</si>
  <si>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</si>
  <si>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</si>
  <si>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</si>
  <si>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</si>
  <si>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</si>
  <si>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</si>
  <si>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</si>
  <si>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</si>
  <si>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</si>
  <si>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</si>
  <si>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</si>
  <si>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</si>
  <si>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</si>
  <si>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</si>
  <si>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</si>
  <si>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</si>
  <si>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</si>
  <si>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</si>
  <si>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</si>
  <si>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</si>
  <si>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</si>
  <si>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</si>
  <si>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</si>
  <si>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</si>
  <si>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</si>
  <si>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</si>
  <si>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</si>
  <si>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</si>
  <si>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</si>
  <si>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</si>
  <si>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</si>
  <si>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</si>
  <si>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</si>
  <si>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</si>
  <si>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</si>
  <si>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</si>
  <si>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</si>
  <si>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</si>
  <si>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</si>
  <si>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</si>
  <si>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</si>
  <si>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</si>
  <si>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</si>
  <si>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</si>
  <si>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</si>
  <si>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</si>
  <si>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</si>
  <si>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</si>
  <si>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</si>
  <si>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</si>
  <si>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</si>
  <si>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</si>
  <si>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</si>
  <si>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</si>
  <si>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</si>
  <si>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</si>
  <si>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</si>
  <si>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</si>
  <si>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</si>
  <si>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</si>
  <si>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</si>
  <si>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</si>
  <si>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</si>
  <si>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</si>
  <si>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</si>
  <si>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</si>
  <si>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</si>
  <si>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</si>
  <si>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</si>
  <si>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</si>
  <si>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</si>
  <si>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</si>
  <si>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</si>
  <si>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</si>
  <si>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</si>
  <si>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</si>
  <si>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</si>
  <si>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</si>
  <si>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</si>
  <si>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</si>
  <si>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</si>
  <si>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</si>
  <si>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</si>
  <si>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</si>
  <si>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</si>
  <si>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</si>
  <si>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</si>
  <si>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</si>
  <si>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</si>
  <si>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</si>
  <si>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</si>
  <si>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</si>
  <si>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</si>
  <si>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</si>
  <si>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</si>
  <si>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</si>
  <si>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</si>
  <si>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</si>
  <si>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</si>
  <si>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</si>
  <si>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</si>
  <si>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</si>
  <si>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</si>
  <si>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</si>
  <si>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</si>
  <si>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</si>
  <si>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</si>
  <si>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</si>
  <si>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</si>
  <si>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</si>
  <si>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</si>
  <si>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</si>
  <si>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</si>
  <si>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</si>
  <si>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</si>
  <si>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</si>
  <si>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</si>
  <si>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</si>
  <si>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</si>
  <si>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</si>
  <si>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</si>
  <si>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</si>
  <si>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</si>
  <si>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</si>
  <si>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</si>
  <si>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</si>
  <si>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</si>
  <si>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</si>
  <si>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</si>
  <si>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</si>
  <si>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</si>
  <si>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</si>
  <si>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</si>
  <si>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</si>
  <si>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</si>
  <si>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</si>
  <si>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</si>
  <si>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</si>
  <si>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</si>
  <si>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</si>
  <si>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</si>
  <si>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</si>
  <si>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</si>
  <si>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</si>
  <si>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</si>
  <si>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</si>
  <si>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</si>
  <si>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</si>
  <si>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</si>
  <si>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</si>
  <si>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</si>
  <si>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</si>
  <si>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</si>
  <si>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</si>
  <si>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</si>
  <si>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</si>
  <si>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</si>
  <si>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</si>
  <si>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</si>
  <si>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</si>
  <si>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</si>
  <si>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</si>
  <si>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</si>
  <si>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</si>
  <si>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</si>
  <si>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</si>
  <si>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</si>
  <si>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</si>
  <si>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</si>
  <si>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</si>
  <si>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</si>
  <si>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</si>
  <si>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</si>
  <si>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</si>
  <si>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</si>
  <si>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</si>
  <si>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</si>
  <si>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</si>
  <si>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</si>
  <si>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</si>
  <si>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</si>
  <si>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</si>
  <si>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</si>
  <si>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</si>
  <si>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</si>
  <si>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</si>
  <si>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</si>
  <si>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</si>
  <si>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</si>
  <si>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</si>
  <si>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</si>
  <si>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</si>
  <si>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</si>
  <si>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</si>
  <si>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</si>
  <si>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</si>
  <si>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</si>
  <si>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</si>
  <si>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</si>
  <si>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</si>
  <si>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</si>
  <si>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</si>
  <si>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</si>
  <si>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</si>
  <si>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</si>
  <si>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</si>
  <si>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</si>
  <si>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</si>
  <si>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</si>
  <si>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</si>
  <si>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</si>
  <si>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</si>
  <si>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</si>
  <si>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</si>
  <si>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</si>
  <si>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</si>
  <si>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</si>
  <si>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</si>
  <si>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</si>
  <si>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</si>
  <si>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</si>
  <si>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</si>
  <si>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</si>
  <si>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</si>
  <si>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</si>
  <si>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</si>
  <si>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</si>
  <si>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</si>
  <si>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</si>
  <si>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</si>
  <si>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</si>
  <si>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</si>
  <si>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</si>
  <si>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</si>
  <si>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</si>
  <si>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</si>
  <si>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</si>
  <si>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</si>
  <si>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</si>
  <si>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</si>
  <si>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</si>
  <si>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</si>
  <si>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</si>
  <si>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</si>
  <si>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</si>
  <si>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</si>
  <si>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</si>
  <si>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</si>
  <si>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</si>
  <si>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</si>
  <si>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</si>
  <si>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</si>
  <si>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</si>
  <si>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</si>
  <si>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</si>
  <si>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</si>
  <si>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</si>
  <si>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</si>
  <si>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</si>
  <si>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</si>
  <si>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</si>
  <si>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</si>
  <si>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</si>
  <si>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</si>
  <si>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</si>
  <si>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</si>
  <si>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</si>
  <si>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</si>
  <si>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</si>
  <si>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</si>
  <si>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</si>
  <si>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</si>
  <si>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</si>
  <si>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</si>
  <si>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</si>
  <si>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</si>
  <si>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</si>
  <si>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</si>
  <si>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</si>
  <si>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</si>
  <si>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</si>
  <si>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</si>
  <si>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</si>
  <si>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</si>
  <si>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</si>
  <si>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</si>
  <si>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</si>
  <si>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</si>
  <si>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</si>
  <si>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</si>
  <si>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</si>
  <si>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</si>
  <si>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</si>
  <si>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</si>
  <si>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</si>
  <si>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</si>
  <si>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</si>
  <si>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</si>
  <si>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</si>
  <si>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</si>
  <si>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</si>
  <si>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</si>
  <si>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</si>
  <si>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</si>
  <si>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</si>
  <si>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</si>
  <si>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</si>
  <si>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</si>
  <si>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</si>
  <si>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</si>
  <si>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</si>
  <si>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</si>
  <si>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</si>
  <si>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</si>
  <si>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</si>
  <si>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</si>
  <si>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</si>
  <si>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</si>
  <si>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</si>
  <si>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</si>
  <si>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</si>
  <si>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</si>
  <si>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</si>
  <si>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</si>
  <si>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</si>
  <si>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</si>
  <si>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</si>
  <si>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</si>
  <si>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</si>
  <si>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</si>
  <si>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</si>
  <si>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</si>
  <si>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</si>
  <si>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</si>
  <si>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</si>
  <si>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</si>
  <si>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</si>
  <si>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</si>
  <si>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</si>
  <si>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</si>
  <si>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</si>
  <si>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</si>
  <si>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</si>
  <si>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</si>
  <si>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</si>
  <si>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</si>
  <si>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</si>
  <si>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</si>
  <si>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</si>
  <si>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</si>
  <si>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</si>
  <si>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</si>
  <si>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</si>
  <si>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</si>
  <si>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</si>
  <si>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</si>
  <si>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</si>
  <si>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</si>
  <si>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</si>
  <si>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</si>
  <si>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</si>
  <si>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</si>
  <si>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</si>
  <si>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</si>
  <si>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</si>
  <si>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</si>
  <si>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</si>
  <si>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</si>
  <si>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</si>
  <si>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</si>
  <si>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</si>
  <si>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</si>
  <si>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</si>
  <si>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</si>
  <si>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</si>
  <si>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</si>
  <si>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</si>
  <si>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</si>
  <si>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</si>
  <si>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</si>
  <si>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</si>
  <si>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</si>
  <si>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</si>
  <si>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</si>
  <si>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</si>
  <si>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</si>
  <si>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</si>
  <si>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</si>
  <si>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</si>
  <si>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</si>
  <si>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</si>
  <si>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</si>
  <si>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</si>
  <si>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</si>
  <si>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</si>
  <si>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</si>
  <si>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</si>
  <si>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</si>
  <si>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</si>
  <si>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</si>
  <si>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</si>
  <si>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</si>
  <si>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</si>
  <si>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</si>
  <si>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</si>
  <si>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</si>
  <si>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</si>
  <si>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</si>
  <si>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</si>
  <si>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</si>
  <si>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</si>
  <si>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</si>
  <si>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</si>
  <si>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</si>
  <si>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</si>
  <si>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</si>
  <si>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</si>
  <si>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</si>
  <si>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</si>
  <si>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</si>
  <si>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</si>
  <si>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</si>
  <si>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</si>
  <si>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</si>
  <si>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</si>
  <si>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</si>
  <si>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</si>
  <si>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</si>
  <si>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</si>
  <si>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</si>
  <si>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</si>
  <si>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</si>
  <si>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</si>
  <si>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</si>
  <si>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</si>
  <si>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</si>
  <si>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</si>
  <si>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</si>
  <si>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</si>
  <si>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</si>
  <si>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</si>
  <si>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</si>
  <si>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</si>
  <si>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</si>
  <si>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</si>
  <si>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</si>
  <si>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</si>
  <si>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</si>
  <si>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</si>
  <si>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</si>
  <si>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</si>
  <si>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</si>
  <si>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</si>
  <si>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</si>
  <si>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</si>
  <si>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</si>
  <si>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</si>
  <si>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</si>
  <si>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</si>
  <si>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</si>
  <si>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</si>
  <si>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</si>
  <si>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</si>
  <si>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</si>
  <si>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</si>
  <si>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</si>
  <si>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</si>
  <si>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</si>
  <si>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</si>
  <si>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</si>
  <si>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</si>
  <si>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</si>
  <si>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</si>
  <si>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</si>
  <si>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</si>
  <si>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</si>
  <si>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</si>
  <si>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</si>
  <si>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</si>
  <si>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</si>
  <si>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</si>
  <si>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</si>
  <si>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</si>
  <si>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</si>
  <si>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</si>
  <si>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</si>
  <si>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</si>
  <si>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</si>
  <si>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</si>
  <si>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</si>
  <si>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</si>
  <si>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</si>
  <si>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</si>
  <si>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</si>
  <si>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</si>
  <si>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</si>
  <si>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</si>
  <si>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</si>
  <si>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</si>
  <si>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</si>
  <si>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</si>
  <si>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</si>
  <si>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</si>
  <si>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</si>
  <si>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</si>
  <si>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</si>
  <si>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</si>
  <si>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</si>
  <si>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</si>
  <si>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</si>
  <si>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</si>
  <si>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</si>
  <si>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</si>
  <si>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</si>
  <si>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</si>
  <si>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</si>
  <si>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</si>
  <si>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</si>
  <si>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</si>
  <si>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</si>
  <si>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</si>
  <si>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</si>
  <si>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</si>
  <si>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</si>
  <si>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</si>
  <si>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</si>
  <si>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</si>
  <si>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</si>
  <si>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</si>
  <si>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</si>
  <si>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</si>
  <si>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</si>
  <si>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</si>
  <si>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</si>
  <si>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</si>
  <si>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</si>
  <si>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</si>
  <si>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</si>
  <si>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</si>
  <si>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</si>
  <si>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</si>
  <si>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</si>
  <si>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</si>
  <si>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</si>
  <si>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</si>
  <si>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</si>
  <si>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</si>
  <si>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</si>
  <si>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</si>
  <si>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</si>
  <si>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</si>
  <si>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</si>
  <si>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</si>
  <si>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</si>
  <si>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</si>
  <si>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</si>
  <si>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</si>
  <si>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</si>
  <si>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</si>
  <si>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</si>
  <si>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</si>
  <si>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</si>
  <si>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</si>
  <si>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</si>
  <si>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</si>
  <si>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</si>
  <si>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</si>
  <si>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</si>
  <si>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</si>
  <si>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</si>
  <si>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</si>
  <si>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</si>
  <si>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</si>
  <si>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</si>
  <si>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</si>
  <si>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</si>
  <si>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</si>
  <si>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</si>
  <si>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</si>
  <si>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</si>
  <si>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</si>
  <si>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</si>
  <si>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</si>
  <si>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</si>
  <si>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</si>
  <si>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</si>
  <si>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</si>
  <si>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</si>
  <si>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</si>
  <si>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</si>
  <si>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</si>
  <si>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</si>
  <si>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</si>
  <si>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</si>
  <si>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</si>
  <si>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</si>
  <si>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</si>
  <si>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</si>
  <si>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</si>
  <si>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</si>
  <si>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</si>
  <si>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</si>
  <si>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</si>
  <si>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</si>
  <si>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</si>
  <si>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</si>
  <si>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</si>
  <si>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</si>
  <si>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</si>
  <si>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</si>
  <si>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</si>
  <si>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</si>
  <si>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</si>
  <si>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</si>
  <si>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</si>
  <si>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</si>
  <si>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</si>
  <si>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</si>
  <si>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</si>
  <si>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</si>
  <si>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</si>
  <si>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</si>
  <si>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</si>
  <si>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</si>
  <si>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</si>
  <si>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</si>
  <si>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</si>
  <si>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</si>
  <si>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</si>
  <si>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</si>
  <si>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</si>
  <si>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</si>
  <si>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</si>
  <si>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</si>
  <si>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</si>
  <si>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</si>
  <si>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</si>
  <si>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</si>
  <si>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</si>
  <si>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</si>
  <si>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</si>
  <si>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</si>
  <si>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</si>
  <si>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</si>
  <si>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</si>
  <si>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</si>
  <si>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</si>
  <si>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</si>
  <si>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</si>
  <si>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</si>
  <si>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</si>
  <si>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</si>
  <si>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</si>
  <si>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</si>
  <si>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</si>
  <si>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</si>
  <si>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</si>
  <si>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</si>
  <si>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</si>
  <si>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</si>
  <si>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</si>
  <si>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</si>
  <si>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</si>
  <si>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</si>
  <si>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</si>
  <si>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</si>
  <si>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</si>
  <si>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</si>
  <si>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</si>
  <si>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</si>
  <si>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</si>
  <si>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</si>
  <si>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</si>
  <si>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</si>
  <si>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</si>
  <si>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</si>
  <si>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</si>
  <si>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</si>
  <si>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</si>
  <si>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</si>
  <si>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</si>
  <si>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</si>
  <si>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</si>
  <si>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</si>
  <si>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</si>
  <si>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</si>
  <si>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</si>
  <si>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</si>
  <si>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</si>
  <si>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</si>
  <si>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</si>
  <si>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</si>
  <si>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</si>
  <si>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</si>
  <si>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</si>
  <si>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</si>
  <si>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</si>
  <si>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</si>
  <si>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</si>
  <si>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</si>
  <si>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</si>
  <si>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</si>
  <si>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</si>
  <si>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</si>
  <si>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</si>
  <si>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</si>
  <si>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</si>
  <si>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</si>
  <si>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</si>
  <si>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</si>
  <si>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</si>
  <si>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</si>
  <si>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</si>
  <si>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</si>
  <si>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</si>
  <si>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</si>
  <si>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</si>
  <si>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</si>
  <si>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</si>
  <si>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</si>
  <si>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</si>
  <si>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</si>
  <si>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</si>
  <si>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</si>
  <si>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</si>
  <si>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</si>
  <si>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</si>
  <si>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</si>
  <si>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</si>
  <si>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</si>
  <si>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</si>
  <si>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</si>
  <si>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</si>
  <si>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</si>
  <si>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</si>
  <si>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</si>
  <si>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</si>
  <si>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</si>
  <si>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</si>
  <si>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</si>
  <si>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</si>
  <si>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</si>
  <si>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</si>
  <si>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</si>
  <si>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</si>
  <si>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</si>
  <si>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</si>
  <si>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</si>
  <si>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</si>
  <si>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</si>
  <si>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</si>
  <si>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</si>
  <si>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</si>
  <si>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</si>
  <si>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</si>
  <si>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</si>
  <si>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</si>
  <si>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</si>
  <si>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</si>
  <si>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</si>
  <si>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</si>
  <si>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</si>
  <si>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</si>
  <si>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</si>
  <si>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</si>
  <si>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</si>
  <si>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</si>
  <si>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</si>
  <si>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</si>
  <si>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</si>
  <si>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</si>
  <si>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</si>
  <si>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</si>
  <si>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</si>
  <si>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</si>
  <si>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</si>
  <si>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</si>
  <si>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</si>
  <si>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</si>
  <si>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</si>
  <si>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</si>
  <si>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</si>
  <si>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</si>
  <si>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</si>
  <si>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</si>
  <si>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</si>
  <si>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</si>
  <si>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</si>
  <si>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</si>
  <si>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</si>
  <si>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</si>
  <si>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</si>
  <si>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</si>
  <si>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</si>
  <si>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</si>
  <si>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</si>
  <si>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</si>
  <si>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</si>
  <si>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</si>
  <si>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</si>
  <si>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</si>
  <si>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</si>
  <si>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</si>
  <si>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</si>
  <si>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</si>
  <si>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</si>
  <si>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</si>
  <si>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</si>
  <si>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</si>
  <si>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</si>
  <si>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</si>
  <si>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</si>
  <si>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</si>
  <si>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</si>
  <si>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</si>
  <si>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</si>
  <si>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</si>
  <si>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</si>
  <si>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</si>
  <si>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</si>
  <si>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</si>
  <si>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</si>
  <si>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</si>
  <si>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</si>
  <si>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</si>
  <si>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</si>
  <si>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</si>
  <si>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</si>
  <si>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</si>
  <si>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</si>
  <si>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</si>
  <si>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</si>
  <si>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</si>
  <si>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</si>
  <si>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</si>
  <si>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</si>
  <si>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</si>
  <si>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</si>
  <si>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</si>
  <si>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</si>
  <si>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</si>
  <si>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</si>
  <si>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</si>
  <si>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</si>
  <si>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</si>
  <si>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</si>
  <si>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</si>
  <si>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</si>
  <si>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</si>
  <si>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</si>
  <si>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</si>
  <si>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</si>
  <si>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</si>
  <si>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</si>
  <si>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</si>
  <si>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</si>
  <si>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</si>
  <si>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</si>
  <si>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</si>
  <si>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</si>
  <si>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</si>
  <si>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</si>
  <si>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</si>
  <si>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</si>
  <si>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</si>
  <si>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</si>
  <si>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</si>
  <si>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</si>
  <si>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</si>
  <si>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</si>
  <si>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</si>
  <si>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</si>
  <si>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</si>
  <si>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</si>
  <si>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</si>
  <si>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</si>
  <si>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</si>
  <si>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</si>
  <si>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</si>
  <si>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</si>
  <si>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</si>
  <si>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</si>
  <si>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</si>
  <si>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</si>
  <si>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</si>
  <si>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</si>
  <si>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</si>
  <si>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</si>
  <si>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</si>
  <si>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</si>
  <si>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</si>
  <si>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</si>
  <si>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</si>
  <si>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</si>
  <si>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</si>
  <si>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</si>
  <si>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</si>
  <si>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</si>
  <si>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</si>
  <si>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</si>
  <si>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</si>
  <si>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</si>
  <si>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</si>
  <si>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</si>
  <si>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</si>
  <si>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</si>
  <si>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</si>
  <si>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</si>
  <si>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</si>
  <si>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</si>
  <si>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</si>
  <si>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</si>
  <si>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</si>
  <si>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</si>
  <si>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</si>
  <si>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</si>
  <si>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</si>
  <si>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</si>
  <si>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</si>
  <si>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</si>
  <si>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</si>
  <si>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</si>
  <si>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</si>
  <si>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</si>
  <si>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</si>
  <si>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</si>
  <si>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</si>
  <si>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</si>
  <si>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</si>
  <si>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</si>
  <si>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</si>
  <si>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</si>
  <si>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</si>
  <si>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</si>
  <si>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</si>
  <si>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</si>
  <si>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</si>
  <si>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</si>
  <si>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</si>
  <si>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</si>
  <si>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</si>
  <si>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</si>
  <si>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</si>
  <si>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</si>
  <si>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</si>
  <si>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</si>
  <si>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</si>
  <si>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</si>
  <si>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</si>
  <si>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</si>
  <si>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</si>
  <si>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</si>
  <si>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</si>
  <si>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</si>
  <si>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</si>
  <si>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</si>
  <si>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</si>
  <si>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</si>
  <si>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</si>
  <si>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</si>
  <si>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</si>
  <si>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</si>
  <si>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</si>
  <si>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</si>
  <si>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</si>
  <si>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</si>
  <si>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</si>
  <si>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</si>
  <si>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</si>
  <si>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</si>
  <si>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</si>
  <si>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</si>
  <si>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</si>
  <si>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</si>
  <si>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</si>
  <si>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</si>
  <si>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</si>
  <si>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</si>
  <si>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</si>
  <si>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</si>
  <si>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</si>
  <si>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</si>
  <si>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</si>
  <si>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</si>
  <si>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</si>
  <si>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</si>
  <si>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</si>
  <si>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</si>
  <si>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</si>
  <si>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</si>
  <si>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</si>
  <si>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</si>
  <si>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</si>
  <si>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</si>
  <si>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</si>
  <si>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</si>
  <si>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</si>
  <si>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</si>
  <si>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</si>
  <si>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</si>
  <si>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</si>
  <si>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</si>
  <si>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</si>
  <si>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</si>
  <si>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</si>
  <si>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</si>
  <si>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</si>
  <si>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</si>
  <si>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</si>
  <si>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</si>
  <si>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</si>
  <si>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</si>
  <si>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</si>
  <si>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</si>
  <si>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</si>
  <si>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</si>
  <si>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</si>
  <si>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</si>
  <si>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</si>
  <si>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</si>
  <si>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</si>
  <si>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</si>
  <si>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</si>
  <si>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</si>
  <si>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</si>
  <si>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</si>
  <si>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</si>
  <si>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</si>
  <si>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</si>
  <si>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</si>
  <si>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</si>
  <si>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</si>
  <si>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</si>
  <si>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</si>
  <si>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</si>
  <si>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</si>
  <si>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</si>
  <si>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</si>
  <si>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</si>
  <si>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</si>
  <si>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</si>
  <si>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</si>
  <si>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</si>
  <si>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</si>
  <si>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</si>
  <si>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</si>
  <si>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</si>
  <si>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</si>
  <si>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</si>
  <si>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</si>
  <si>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</si>
  <si>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</si>
  <si>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</si>
  <si>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</si>
  <si>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</si>
  <si>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</si>
  <si>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</si>
  <si>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</si>
  <si>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</si>
  <si>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</si>
  <si>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</si>
  <si>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</si>
  <si>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</si>
  <si>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</si>
  <si>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</si>
  <si>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</si>
  <si>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</si>
  <si>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</si>
  <si>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</si>
  <si>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</si>
  <si>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</si>
  <si>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</si>
  <si>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</si>
  <si>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</si>
  <si>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</si>
  <si>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</si>
  <si>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</si>
  <si>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</si>
  <si>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</si>
  <si>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</si>
  <si>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</si>
  <si>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</si>
  <si>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</si>
  <si>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</si>
  <si>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</si>
  <si>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</si>
  <si>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</si>
  <si>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</si>
  <si>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</si>
  <si>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</si>
  <si>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</si>
  <si>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</si>
  <si>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</si>
  <si>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</si>
  <si>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</si>
  <si>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</si>
  <si>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</si>
  <si>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</si>
  <si>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</si>
  <si>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</si>
  <si>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</si>
  <si>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</si>
  <si>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</si>
  <si>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</si>
  <si>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</si>
  <si>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</si>
  <si>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</si>
  <si>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</si>
  <si>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</si>
  <si>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</si>
  <si>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</si>
  <si>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</si>
  <si>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</si>
  <si>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</si>
  <si>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</si>
  <si>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</si>
  <si>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</si>
  <si>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</si>
  <si>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</si>
  <si>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</si>
  <si>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</si>
  <si>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</si>
  <si>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</si>
  <si>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</si>
  <si>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</si>
  <si>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</si>
  <si>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</si>
  <si>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</si>
  <si>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</si>
  <si>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</si>
  <si>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</si>
  <si>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</si>
  <si>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</si>
  <si>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</si>
  <si>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</si>
  <si>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</si>
  <si>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</si>
  <si>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</si>
  <si>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</si>
  <si>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</si>
  <si>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</si>
  <si>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</si>
  <si>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</si>
  <si>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</si>
  <si>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</si>
  <si>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</si>
  <si>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</si>
  <si>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</si>
  <si>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</si>
  <si>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</si>
  <si>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</si>
  <si>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</si>
  <si>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</si>
  <si>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</si>
  <si>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</si>
  <si>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</si>
  <si>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</si>
  <si>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</si>
  <si>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</si>
  <si>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</si>
  <si>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</si>
  <si>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</si>
  <si>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</si>
  <si>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</si>
  <si>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</si>
  <si>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</si>
  <si>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</si>
  <si>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</si>
  <si>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</si>
  <si>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</si>
  <si>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</si>
  <si>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</si>
  <si>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</si>
  <si>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</si>
  <si>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</si>
  <si>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</si>
  <si>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</si>
  <si>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</si>
  <si>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</si>
  <si>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</si>
  <si>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</si>
  <si>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</si>
  <si>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</si>
  <si>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</si>
  <si>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</si>
  <si>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</si>
  <si>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</si>
  <si>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</si>
  <si>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</si>
  <si>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</si>
  <si>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</si>
  <si>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</si>
  <si>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</si>
  <si>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</si>
  <si>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</si>
  <si>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</si>
  <si>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</si>
  <si>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</si>
  <si>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</si>
  <si>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</si>
  <si>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</si>
  <si>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</si>
  <si>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</si>
  <si>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</si>
  <si>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</si>
  <si>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</si>
  <si>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</si>
  <si>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</si>
  <si>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</si>
  <si>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</si>
  <si>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</si>
  <si>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</si>
  <si>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</si>
  <si>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</si>
  <si>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</si>
  <si>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</si>
  <si>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</si>
  <si>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</si>
  <si>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</si>
  <si>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</si>
  <si>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</si>
  <si>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</si>
  <si>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</si>
  <si>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</si>
  <si>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</si>
  <si>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</si>
  <si>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</si>
  <si>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</si>
  <si>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</si>
  <si>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</si>
  <si>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</si>
  <si>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</si>
  <si>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</si>
  <si>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</si>
  <si>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</si>
  <si>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</si>
  <si>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</si>
  <si>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</si>
  <si>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</si>
  <si>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</si>
  <si>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</si>
  <si>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</si>
  <si>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</si>
  <si>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</si>
  <si>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</si>
  <si>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</si>
  <si>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</si>
  <si>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</si>
  <si>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</si>
  <si>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</si>
  <si>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</si>
  <si>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</si>
  <si>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</si>
  <si>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</si>
  <si>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</si>
  <si>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</si>
  <si>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</si>
  <si>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</si>
  <si>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</si>
  <si>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</si>
  <si>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</si>
  <si>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</si>
  <si>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</si>
  <si>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</si>
  <si>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</si>
  <si>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</si>
  <si>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</si>
  <si>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</si>
  <si>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</si>
  <si>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</si>
  <si>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</si>
  <si>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</si>
  <si>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</si>
  <si>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</si>
  <si>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</si>
  <si>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</si>
  <si>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</si>
  <si>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</si>
  <si>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</si>
  <si>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</si>
  <si>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</si>
  <si>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</si>
  <si>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</si>
  <si>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</si>
  <si>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</si>
  <si>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</si>
  <si>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</si>
  <si>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</si>
  <si>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</si>
  <si>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</si>
  <si>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</si>
  <si>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</si>
  <si>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</si>
  <si>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</si>
  <si>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</si>
  <si>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</si>
  <si>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</si>
  <si>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</si>
  <si>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</si>
  <si>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</si>
  <si>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</si>
  <si>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</si>
  <si>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</si>
  <si>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</si>
  <si>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</si>
  <si>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</si>
  <si>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</si>
  <si>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</si>
  <si>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</si>
  <si>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</si>
  <si>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</si>
  <si>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</si>
  <si>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</si>
  <si>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</si>
  <si>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</si>
  <si>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</si>
  <si>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</si>
  <si>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</si>
  <si>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</si>
  <si>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</si>
  <si>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</si>
  <si>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</si>
  <si>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</si>
  <si>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</si>
  <si>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</si>
  <si>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</si>
  <si>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</si>
  <si>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</si>
  <si>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</si>
  <si>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</si>
  <si>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</si>
  <si>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</si>
  <si>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</si>
  <si>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</si>
  <si>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</si>
  <si>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</si>
  <si>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</si>
  <si>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</si>
  <si>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</si>
  <si>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</si>
  <si>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</si>
  <si>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</si>
  <si>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</si>
  <si>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</si>
  <si>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</si>
  <si>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</si>
  <si>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</si>
  <si>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</si>
  <si>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</si>
  <si>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</si>
  <si>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</si>
  <si>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</si>
  <si>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</si>
  <si>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</si>
  <si>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</si>
  <si>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</si>
  <si>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</si>
  <si>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</si>
  <si>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</si>
  <si>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</si>
  <si>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</si>
  <si>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</si>
  <si>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</si>
  <si>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</si>
  <si>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</si>
  <si>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</si>
  <si>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</si>
  <si>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</si>
  <si>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</si>
  <si>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</si>
  <si>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</si>
  <si>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</si>
  <si>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</si>
  <si>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</si>
  <si>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</si>
  <si>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</si>
  <si>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</si>
  <si>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</si>
  <si>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</si>
  <si>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</si>
  <si>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</si>
  <si>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</si>
  <si>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</si>
  <si>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</si>
  <si>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</si>
  <si>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</si>
  <si>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</si>
  <si>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</si>
  <si>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</si>
  <si>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</si>
  <si>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</si>
  <si>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</si>
  <si>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</si>
  <si>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</si>
  <si>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</si>
  <si>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</si>
  <si>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</si>
  <si>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</si>
  <si>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</si>
  <si>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</si>
  <si>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</si>
  <si>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</si>
  <si>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</si>
  <si>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</si>
  <si>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</si>
  <si>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</si>
  <si>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</si>
  <si>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</si>
  <si>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</si>
  <si>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</si>
  <si>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</si>
  <si>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</si>
  <si>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</si>
  <si>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</si>
  <si>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</si>
  <si>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</si>
  <si>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</si>
  <si>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</si>
  <si>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</si>
  <si>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</si>
  <si>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</si>
  <si>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</si>
  <si>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</si>
  <si>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</si>
  <si>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</si>
  <si>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</si>
  <si>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</si>
  <si>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</si>
  <si>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</si>
  <si>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</si>
  <si>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</si>
  <si>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</si>
  <si>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</si>
  <si>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</si>
  <si>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</si>
  <si>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</si>
  <si>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</si>
  <si>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</si>
  <si>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</si>
  <si>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</si>
  <si>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</si>
  <si>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</si>
  <si>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</si>
  <si>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</si>
  <si>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</si>
  <si>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</si>
  <si>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</si>
  <si>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</si>
  <si>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</si>
  <si>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</si>
  <si>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</si>
  <si>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</si>
  <si>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</si>
  <si>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</si>
  <si>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</si>
  <si>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</si>
  <si>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</si>
  <si>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</si>
  <si>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</si>
  <si>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</si>
  <si>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</si>
  <si>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</si>
  <si>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</si>
  <si>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</si>
  <si>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</si>
  <si>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</si>
  <si>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</si>
  <si>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</si>
  <si>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</si>
  <si>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</si>
  <si>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</si>
  <si>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</si>
  <si>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</si>
  <si>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</si>
  <si>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</si>
  <si>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</si>
  <si>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</si>
  <si>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</si>
  <si>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</si>
  <si>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</si>
  <si>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</si>
  <si>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</si>
  <si>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</si>
  <si>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</si>
  <si>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</si>
  <si>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</si>
  <si>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</si>
  <si>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</si>
  <si>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</si>
  <si>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</si>
  <si>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</si>
  <si>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</si>
  <si>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</si>
  <si>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</si>
  <si>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</si>
  <si>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</si>
  <si>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</si>
  <si>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</si>
  <si>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</si>
  <si>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</si>
  <si>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</si>
  <si>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</si>
  <si>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</si>
  <si>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</si>
  <si>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</si>
  <si>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</si>
  <si>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</si>
  <si>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</si>
  <si>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</si>
  <si>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</si>
  <si>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</si>
  <si>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</si>
  <si>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</si>
  <si>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</si>
  <si>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</si>
  <si>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</si>
  <si>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</si>
  <si>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</si>
  <si>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</si>
  <si>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</si>
  <si>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</si>
  <si>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</si>
  <si>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</si>
  <si>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</si>
  <si>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</si>
  <si>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</si>
  <si>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</si>
  <si>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</si>
  <si>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</si>
  <si>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</si>
  <si>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</si>
  <si>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</si>
  <si>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</si>
  <si>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</si>
  <si>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</si>
  <si>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</si>
  <si>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</si>
  <si>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</si>
  <si>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</si>
  <si>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</si>
  <si>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</si>
  <si>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</si>
  <si>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</si>
  <si>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</si>
  <si>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</si>
  <si>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</si>
  <si>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</si>
  <si>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</si>
  <si>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</si>
  <si>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</si>
  <si>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</si>
  <si>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</si>
  <si>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</si>
  <si>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</si>
  <si>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</si>
  <si>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</si>
  <si>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</si>
  <si>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</si>
  <si>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</si>
  <si>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</si>
  <si>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</si>
  <si>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</si>
  <si>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</si>
  <si>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</si>
  <si>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</si>
  <si>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</si>
  <si>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</si>
  <si>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</si>
  <si>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</si>
  <si>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</si>
  <si>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</si>
  <si>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</si>
  <si>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</si>
  <si>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</si>
  <si>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</si>
  <si>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</si>
  <si>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</si>
  <si>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</si>
  <si>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</si>
  <si>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</si>
  <si>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</si>
  <si>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</si>
  <si>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</si>
  <si>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</si>
  <si>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</si>
  <si>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</si>
  <si>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</si>
  <si>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</si>
  <si>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</si>
  <si>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</si>
  <si>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</si>
  <si>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</si>
  <si>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</si>
  <si>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</si>
  <si>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</si>
  <si>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</si>
  <si>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</si>
  <si>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</si>
  <si>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</si>
  <si>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</si>
  <si>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</si>
  <si>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</si>
  <si>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</si>
  <si>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</si>
  <si>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</si>
  <si>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</si>
  <si>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</si>
  <si>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</si>
  <si>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</si>
  <si>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</si>
  <si>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</si>
  <si>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</si>
  <si>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</si>
  <si>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</si>
  <si>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</si>
  <si>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</si>
  <si>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</si>
  <si>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</si>
  <si>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</si>
  <si>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</si>
  <si>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</si>
  <si>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</si>
  <si>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</si>
  <si>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</si>
  <si>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</si>
  <si>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</si>
  <si>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</si>
  <si>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</si>
  <si>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</si>
  <si>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</si>
  <si>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</si>
  <si>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</si>
  <si>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</si>
  <si>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</si>
  <si>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</si>
  <si>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</si>
  <si>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</si>
  <si>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</si>
  <si>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</si>
  <si>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</si>
  <si>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</si>
  <si>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</si>
  <si>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</si>
  <si>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</si>
  <si>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</si>
  <si>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</si>
  <si>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</si>
  <si>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</si>
  <si>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</si>
  <si>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</si>
  <si>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</si>
  <si>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</si>
  <si>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</si>
  <si>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</si>
  <si>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</si>
  <si>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</si>
  <si>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</si>
  <si>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</si>
  <si>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</si>
  <si>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</si>
  <si>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</si>
  <si>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</si>
  <si>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</si>
  <si>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</si>
  <si>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</si>
  <si>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</si>
  <si>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</si>
  <si>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</si>
  <si>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</si>
  <si>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</si>
  <si>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</si>
  <si>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</si>
  <si>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</si>
  <si>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</si>
  <si>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</si>
  <si>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</si>
  <si>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</si>
  <si>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</si>
  <si>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</si>
  <si>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</si>
  <si>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</si>
  <si>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</si>
  <si>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</si>
  <si>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</si>
  <si>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</si>
  <si>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</si>
  <si>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</si>
  <si>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</si>
  <si>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</si>
  <si>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</si>
  <si>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</si>
  <si>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</si>
  <si>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</si>
  <si>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</si>
  <si>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</si>
  <si>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</si>
  <si>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</si>
  <si>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</si>
  <si>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</si>
  <si>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</si>
  <si>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</si>
  <si>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</si>
  <si>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</si>
  <si>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</si>
  <si>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</si>
  <si>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</si>
  <si>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</si>
  <si>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</si>
  <si>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</si>
  <si>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</si>
  <si>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</si>
  <si>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</si>
  <si>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</si>
  <si>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</si>
  <si>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</si>
  <si>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</si>
  <si>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</si>
  <si>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</si>
  <si>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</si>
  <si>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</si>
  <si>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</si>
  <si>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</si>
  <si>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</si>
  <si>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</si>
  <si>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</si>
  <si>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</si>
  <si>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</si>
  <si>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</si>
  <si>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</si>
  <si>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</si>
  <si>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</si>
  <si>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</si>
  <si>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</si>
  <si>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</si>
  <si>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</si>
  <si>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</si>
  <si>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</si>
  <si>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</si>
  <si>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</si>
  <si>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</si>
  <si>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</si>
  <si>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</si>
  <si>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</si>
  <si>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</si>
  <si>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</si>
  <si>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</si>
  <si>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</si>
  <si>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</si>
  <si>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</si>
  <si>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</si>
  <si>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</si>
  <si>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</si>
  <si>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</si>
  <si>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</si>
  <si>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</si>
  <si>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</si>
  <si>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</si>
  <si>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</si>
  <si>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</si>
  <si>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</si>
  <si>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</si>
  <si>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</si>
  <si>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</si>
  <si>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</si>
  <si>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</si>
  <si>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</si>
  <si>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</si>
  <si>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</si>
  <si>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</si>
  <si>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</si>
  <si>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</si>
  <si>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</si>
  <si>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</si>
  <si>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</si>
  <si>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</si>
  <si>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</si>
  <si>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</si>
  <si>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</si>
  <si>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</si>
  <si>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</si>
  <si>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</si>
  <si>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</si>
  <si>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</si>
  <si>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</si>
  <si>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</si>
  <si>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</si>
  <si>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</si>
  <si>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</si>
  <si>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</si>
  <si>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</si>
  <si>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</si>
  <si>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</si>
  <si>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</si>
  <si>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</si>
  <si>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</si>
  <si>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</si>
  <si>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</si>
  <si>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</si>
  <si>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</si>
  <si>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</si>
  <si>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</si>
  <si>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</si>
  <si>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</si>
  <si>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</si>
  <si>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</si>
  <si>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</si>
  <si>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</si>
  <si>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</si>
  <si>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</si>
  <si>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</si>
  <si>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</si>
  <si>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</si>
  <si>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</si>
  <si>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</si>
  <si>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</si>
  <si>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</si>
  <si>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</si>
  <si>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</si>
  <si>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</si>
  <si>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</si>
  <si>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</si>
  <si>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</si>
  <si>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</si>
  <si>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</si>
  <si>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</si>
  <si>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</si>
  <si>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</si>
  <si>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</si>
  <si>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</si>
  <si>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</si>
  <si>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</si>
  <si>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</si>
  <si>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</si>
  <si>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</si>
  <si>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</si>
  <si>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</si>
  <si>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</si>
  <si>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</si>
  <si>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</si>
  <si>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</si>
  <si>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</si>
  <si>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</si>
  <si>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</si>
  <si>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</si>
  <si>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</si>
  <si>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</si>
  <si>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</si>
  <si>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</si>
  <si>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</si>
  <si>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</si>
  <si>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</si>
  <si>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</si>
  <si>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</si>
  <si>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</si>
  <si>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</si>
  <si>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</si>
  <si>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</si>
  <si>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</si>
  <si>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</si>
  <si>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</si>
  <si>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</si>
  <si>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</si>
  <si>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</si>
  <si>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</si>
  <si>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</si>
  <si>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</si>
  <si>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</si>
  <si>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</si>
  <si>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</si>
  <si>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</si>
  <si>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</si>
  <si>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</si>
  <si>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</si>
  <si>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</si>
  <si>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</si>
  <si>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</si>
  <si>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</si>
  <si>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</si>
  <si>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</si>
  <si>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</si>
  <si>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</si>
  <si>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</si>
  <si>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</si>
  <si>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</si>
  <si>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</si>
  <si>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</si>
  <si>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</si>
  <si>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</si>
  <si>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</si>
  <si>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</si>
  <si>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</si>
  <si>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</si>
  <si>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</si>
  <si>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</si>
  <si>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</si>
  <si>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</si>
  <si>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</si>
  <si>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</si>
  <si>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</si>
  <si>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</si>
  <si>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</si>
  <si>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</si>
  <si>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</si>
  <si>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</si>
  <si>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</si>
  <si>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</si>
  <si>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</si>
  <si>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</si>
  <si>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</si>
  <si>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</si>
  <si>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</si>
  <si>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</si>
  <si>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</si>
  <si>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</si>
  <si>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</si>
  <si>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</si>
  <si>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</si>
  <si>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</si>
  <si>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</si>
  <si>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</si>
  <si>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</si>
  <si>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</si>
  <si>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</si>
  <si>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</si>
  <si>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</si>
  <si>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</si>
  <si>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</si>
  <si>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</si>
  <si>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</si>
  <si>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</si>
  <si>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</si>
  <si>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</si>
  <si>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</si>
  <si>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</si>
  <si>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</si>
  <si>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</si>
  <si>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</si>
  <si>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</si>
  <si>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</si>
  <si>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</si>
  <si>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</si>
  <si>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</si>
  <si>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</si>
  <si>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</si>
  <si>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</si>
  <si>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</si>
  <si>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</si>
  <si>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</si>
  <si>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</si>
  <si>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</si>
  <si>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</si>
  <si>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</si>
  <si>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</si>
  <si>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</si>
  <si>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</si>
  <si>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</si>
  <si>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</si>
  <si>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</si>
  <si>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</si>
  <si>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</si>
  <si>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</si>
  <si>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</si>
  <si>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</si>
  <si>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</si>
  <si>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</si>
  <si>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</si>
  <si>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</si>
  <si>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</si>
  <si>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</si>
  <si>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</si>
  <si>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</si>
  <si>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</si>
  <si>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</si>
  <si>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</si>
  <si>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</si>
  <si>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</si>
  <si>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</si>
  <si>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</si>
  <si>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</si>
  <si>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</si>
  <si>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</si>
  <si>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</si>
  <si>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</si>
  <si>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</si>
  <si>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</si>
  <si>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</si>
  <si>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</si>
  <si>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</si>
  <si>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</si>
  <si>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</si>
  <si>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</si>
  <si>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</si>
  <si>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</si>
  <si>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</si>
  <si>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</si>
  <si>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</si>
  <si>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</si>
  <si>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</si>
  <si>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</si>
  <si>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</si>
  <si>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</si>
  <si>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</si>
  <si>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</si>
  <si>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</si>
  <si>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</si>
  <si>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</si>
  <si>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</si>
  <si>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</si>
  <si>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</si>
  <si>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</si>
  <si>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</si>
  <si>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</si>
  <si>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</si>
  <si>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</si>
  <si>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</si>
  <si>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</si>
  <si>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</si>
  <si>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</si>
  <si>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</si>
  <si>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</si>
  <si>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</si>
  <si>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</si>
  <si>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</si>
  <si>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</si>
  <si>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</si>
  <si>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</si>
  <si>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</si>
  <si>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</si>
  <si>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</si>
  <si>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</si>
  <si>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</si>
  <si>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</si>
  <si>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</si>
  <si>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</si>
  <si>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</si>
  <si>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</si>
  <si>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</si>
  <si>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</si>
  <si>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</si>
  <si>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</si>
  <si>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</si>
  <si>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</si>
  <si>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</si>
  <si>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</si>
  <si>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</si>
  <si>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</si>
  <si>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</si>
  <si>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</si>
  <si>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</si>
  <si>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</si>
  <si>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</si>
  <si>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</si>
  <si>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</si>
  <si>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</si>
  <si>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</si>
  <si>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</si>
  <si>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</si>
  <si>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</si>
  <si>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</si>
  <si>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</si>
  <si>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</si>
  <si>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</si>
  <si>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</si>
  <si>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</si>
  <si>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</si>
  <si>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</si>
  <si>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</si>
  <si>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</si>
  <si>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</si>
  <si>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</si>
  <si>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</si>
  <si>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</si>
  <si>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</si>
  <si>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</si>
  <si>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</si>
  <si>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</si>
  <si>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</si>
  <si>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</si>
  <si>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</si>
  <si>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</si>
  <si>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</si>
  <si>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</si>
  <si>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</si>
  <si>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</si>
  <si>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</si>
  <si>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</si>
  <si>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</si>
  <si>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</si>
  <si>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</si>
  <si>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</si>
  <si>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</si>
  <si>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</si>
  <si>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</si>
  <si>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</si>
  <si>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</si>
  <si>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</si>
  <si>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</si>
  <si>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</si>
  <si>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</si>
  <si>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</si>
  <si>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</si>
  <si>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</si>
  <si>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</si>
  <si>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</si>
  <si>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</si>
  <si>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</si>
  <si>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</si>
  <si>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</si>
  <si>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</si>
  <si>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</si>
  <si>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</si>
  <si>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</si>
  <si>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</si>
  <si>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</si>
  <si>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</si>
  <si>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</si>
  <si>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</si>
  <si>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</si>
  <si>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</si>
  <si>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</si>
  <si>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</si>
  <si>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</si>
  <si>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</si>
  <si>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</si>
  <si>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</si>
  <si>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</si>
  <si>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</si>
  <si>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</si>
  <si>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</si>
  <si>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</si>
  <si>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</si>
  <si>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</si>
  <si>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</si>
  <si>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</si>
  <si>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</si>
  <si>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</si>
  <si>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</si>
  <si>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</si>
  <si>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</si>
  <si>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</si>
  <si>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</si>
  <si>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</si>
  <si>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</si>
  <si>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</si>
  <si>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</si>
  <si>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</si>
  <si>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</si>
  <si>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</si>
  <si>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</si>
  <si>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</si>
  <si>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</si>
  <si>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</si>
  <si>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</si>
  <si>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</si>
  <si>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</si>
  <si>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</si>
  <si>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</si>
  <si>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</si>
  <si>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</si>
  <si>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</si>
  <si>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</si>
  <si>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</si>
  <si>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</si>
  <si>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</si>
  <si>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</si>
  <si>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</si>
  <si>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</si>
  <si>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</si>
  <si>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</si>
  <si>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</si>
  <si>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</si>
  <si>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</si>
  <si>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</si>
  <si>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</si>
  <si>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</si>
  <si>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</si>
  <si>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</si>
  <si>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</si>
  <si>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</si>
  <si>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</si>
  <si>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</si>
  <si>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</si>
  <si>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</si>
  <si>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</si>
  <si>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</si>
  <si>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</si>
  <si>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</si>
  <si>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</si>
  <si>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</si>
  <si>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</si>
  <si>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</si>
  <si>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</si>
  <si>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</si>
  <si>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</si>
  <si>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</si>
  <si>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</si>
  <si>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</si>
  <si>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</si>
  <si>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</si>
  <si>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</si>
  <si>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</si>
  <si>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</si>
  <si>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</si>
  <si>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</si>
  <si>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</si>
  <si>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</si>
  <si>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</si>
  <si>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</si>
  <si>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</si>
  <si>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</si>
  <si>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</si>
  <si>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</si>
  <si>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</si>
  <si>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</si>
  <si>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</si>
  <si>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</si>
  <si>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</si>
  <si>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</si>
  <si>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</si>
  <si>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</si>
  <si>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</si>
  <si>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</si>
  <si>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</si>
  <si>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</si>
  <si>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</si>
  <si>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</si>
  <si>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</si>
  <si>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</si>
  <si>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</si>
  <si>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</si>
  <si>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</si>
  <si>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</si>
  <si>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</si>
  <si>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</si>
  <si>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</si>
  <si>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</si>
  <si>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</si>
  <si>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</si>
  <si>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</si>
  <si>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</si>
  <si>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</si>
  <si>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</si>
  <si>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</si>
  <si>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</si>
  <si>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</si>
  <si>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</si>
  <si>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</si>
  <si>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</si>
  <si>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</si>
  <si>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</si>
  <si>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</si>
  <si>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</si>
  <si>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</si>
  <si>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</si>
  <si>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</si>
  <si>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</si>
  <si>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</si>
  <si>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</si>
  <si>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</si>
  <si>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</si>
  <si>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</si>
  <si>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</si>
  <si>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</si>
  <si>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</si>
  <si>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</si>
  <si>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</si>
  <si>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</si>
  <si>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</si>
  <si>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</si>
  <si>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</si>
  <si>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</si>
  <si>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</si>
  <si>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</si>
  <si>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</si>
  <si>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</si>
  <si>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</si>
  <si>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</si>
  <si>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</si>
  <si>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</si>
  <si>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</si>
  <si>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</si>
  <si>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</si>
  <si>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</si>
  <si>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</si>
  <si>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</si>
  <si>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</si>
  <si>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</si>
  <si>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</si>
  <si>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</si>
  <si>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</si>
  <si>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</si>
  <si>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</si>
  <si>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</si>
  <si>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</si>
  <si>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</si>
  <si>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</si>
  <si>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</si>
  <si>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</si>
  <si>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</si>
  <si>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</si>
  <si>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</si>
  <si>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</si>
  <si>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</si>
  <si>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</si>
  <si>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</si>
  <si>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</si>
  <si>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</si>
  <si>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</si>
  <si>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</si>
  <si>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</si>
  <si>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</si>
  <si>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</si>
  <si>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</si>
  <si>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</si>
  <si>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</si>
  <si>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</si>
  <si>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</si>
  <si>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</si>
  <si>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</si>
  <si>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</si>
  <si>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</si>
  <si>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</si>
  <si>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</si>
  <si>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</si>
  <si>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</si>
  <si>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</si>
  <si>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</si>
  <si>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</si>
  <si>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</si>
  <si>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</si>
  <si>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</si>
  <si>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</si>
  <si>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</si>
  <si>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</si>
  <si>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</si>
  <si>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</si>
  <si>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</si>
  <si>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</si>
  <si>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</si>
  <si>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</si>
  <si>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</si>
  <si>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</si>
  <si>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</si>
  <si>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</si>
  <si>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</si>
  <si>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</si>
  <si>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</si>
  <si>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</si>
  <si>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</si>
  <si>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</si>
  <si>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</si>
  <si>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</si>
  <si>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</si>
  <si>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</si>
  <si>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</si>
  <si>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</si>
  <si>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</si>
  <si>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</si>
  <si>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</si>
  <si>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</si>
  <si>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</si>
  <si>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</si>
  <si>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</si>
  <si>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</si>
  <si>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</si>
  <si>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</si>
  <si>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</si>
  <si>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</si>
  <si>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</si>
  <si>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</si>
  <si>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</si>
  <si>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</si>
  <si>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</si>
  <si>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</si>
  <si>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</si>
  <si>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</si>
  <si>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</si>
  <si>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</si>
  <si>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</si>
  <si>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</si>
  <si>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</si>
  <si>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</si>
  <si>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</si>
  <si>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</si>
  <si>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</si>
  <si>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</si>
  <si>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</si>
  <si>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</si>
  <si>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</si>
  <si>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</si>
  <si>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</si>
  <si>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</si>
  <si>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</si>
  <si>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</si>
  <si>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</si>
  <si>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</si>
  <si>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</si>
  <si>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</si>
  <si>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</si>
  <si>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</si>
  <si>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</si>
  <si>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</si>
  <si>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</si>
  <si>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</si>
  <si>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</si>
  <si>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</si>
  <si>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</si>
  <si>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</si>
  <si>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</si>
  <si>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</si>
  <si>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</si>
  <si>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</si>
  <si>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</si>
  <si>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</si>
  <si>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</si>
  <si>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</si>
  <si>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</si>
  <si>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</si>
  <si>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</si>
  <si>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</si>
  <si>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</si>
  <si>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</si>
  <si>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</si>
  <si>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</si>
  <si>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</si>
  <si>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</si>
  <si>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</si>
  <si>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</si>
  <si>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</si>
  <si>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</si>
  <si>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</si>
  <si>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</si>
  <si>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</si>
  <si>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</si>
  <si>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</si>
  <si>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</si>
  <si>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</si>
  <si>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</si>
  <si>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</si>
  <si>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</si>
  <si>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</si>
  <si>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</si>
  <si>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</si>
  <si>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</si>
  <si>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</si>
  <si>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</si>
  <si>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</si>
  <si>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</si>
  <si>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</si>
  <si>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</si>
  <si>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</si>
  <si>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</si>
  <si>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</si>
  <si>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</si>
  <si>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</si>
  <si>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</si>
  <si>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</si>
  <si>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</si>
  <si>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</si>
  <si>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</si>
  <si>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</si>
  <si>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</si>
  <si>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</si>
  <si>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</si>
  <si>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</si>
  <si>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</si>
  <si>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</si>
  <si>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</si>
  <si>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</si>
  <si>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</si>
  <si>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</si>
  <si>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</si>
  <si>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</si>
  <si>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</si>
  <si>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</si>
  <si>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</si>
  <si>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</si>
  <si>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</si>
  <si>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</si>
  <si>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</si>
  <si>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</si>
  <si>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</si>
  <si>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</si>
  <si>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</si>
  <si>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</si>
  <si>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</si>
  <si>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</si>
  <si>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</si>
  <si>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</si>
  <si>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</si>
  <si>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</si>
  <si>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</si>
  <si>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</si>
  <si>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</si>
  <si>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</si>
  <si>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</si>
  <si>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</si>
  <si>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</si>
  <si>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</si>
  <si>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</si>
  <si>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</si>
  <si>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</si>
  <si>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</si>
  <si>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</si>
  <si>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</si>
  <si>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</si>
  <si>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</si>
  <si>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</si>
  <si>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</si>
  <si>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</si>
  <si>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</si>
  <si>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</si>
  <si>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</si>
  <si>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</si>
  <si>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</si>
  <si>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</si>
  <si>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</si>
  <si>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</si>
  <si>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</si>
  <si>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</si>
  <si>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</si>
  <si>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</si>
  <si>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</si>
  <si>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</si>
  <si>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</si>
  <si>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</si>
  <si>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</si>
  <si>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</si>
  <si>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</si>
  <si>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</si>
  <si>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</si>
  <si>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</si>
  <si>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</si>
  <si>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</si>
  <si>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</si>
  <si>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</si>
  <si>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</si>
  <si>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</si>
  <si>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</si>
  <si>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</si>
  <si>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</si>
  <si>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</si>
  <si>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</si>
  <si>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</si>
  <si>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</si>
  <si>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</si>
  <si>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</si>
  <si>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</si>
  <si>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</si>
  <si>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</si>
  <si>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</si>
  <si>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</si>
  <si>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</si>
  <si>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</si>
  <si>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</si>
  <si>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</si>
  <si>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</si>
  <si>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</si>
  <si>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</si>
  <si>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</si>
  <si>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</si>
  <si>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</si>
  <si>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</si>
  <si>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</si>
  <si>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</si>
  <si>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</si>
  <si>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</si>
  <si>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</si>
  <si>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</si>
  <si>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</si>
  <si>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</si>
  <si>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</si>
  <si>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</si>
  <si>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</si>
  <si>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</si>
  <si>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</si>
  <si>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</si>
  <si>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</si>
  <si>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</si>
  <si>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</si>
  <si>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</si>
  <si>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</si>
  <si>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</si>
  <si>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</si>
  <si>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</si>
  <si>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</si>
  <si>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</si>
  <si>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</si>
  <si>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</si>
  <si>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</si>
  <si>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</si>
  <si>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</si>
  <si>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</si>
  <si>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</si>
  <si>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</si>
  <si>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</si>
  <si>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</si>
  <si>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</si>
  <si>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</si>
  <si>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</si>
  <si>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</si>
  <si>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</si>
  <si>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</si>
  <si>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</si>
  <si>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</si>
  <si>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</si>
  <si>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</si>
  <si>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</si>
  <si>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</si>
  <si>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</si>
  <si>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</si>
  <si>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</si>
  <si>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</si>
  <si>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</si>
  <si>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</si>
  <si>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</si>
  <si>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</si>
  <si>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</si>
  <si>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</si>
  <si>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</si>
  <si>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</si>
  <si>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</si>
  <si>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</si>
  <si>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</si>
  <si>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</si>
  <si>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</si>
  <si>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</si>
  <si>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</si>
  <si>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</si>
  <si>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</si>
  <si>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</si>
  <si>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</si>
  <si>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</si>
  <si>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</si>
  <si>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</si>
  <si>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</si>
  <si>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</si>
  <si>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</si>
  <si>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</si>
  <si>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</si>
  <si>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</si>
  <si>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</si>
  <si>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</si>
  <si>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</si>
  <si>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</si>
  <si>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</si>
  <si>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</si>
  <si>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</si>
  <si>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</si>
  <si>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</si>
  <si>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</si>
  <si>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</si>
  <si>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</si>
  <si>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</si>
  <si>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</si>
  <si>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</si>
  <si>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</si>
  <si>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</si>
  <si>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</si>
  <si>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</si>
  <si>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</si>
  <si>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</si>
  <si>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</si>
  <si>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</si>
  <si>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</si>
  <si>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</si>
  <si>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</si>
  <si>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</si>
  <si>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</si>
  <si>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</si>
  <si>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</si>
  <si>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</si>
  <si>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</si>
  <si>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</si>
  <si>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</si>
  <si>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</si>
  <si>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</si>
  <si>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</si>
  <si>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</si>
  <si>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</si>
  <si>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</si>
  <si>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</si>
  <si>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</si>
  <si>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</si>
  <si>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</si>
  <si>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</si>
  <si>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</si>
  <si>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</si>
  <si>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</si>
  <si>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</si>
  <si>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</si>
  <si>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</si>
  <si>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</si>
  <si>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</si>
  <si>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</si>
  <si>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</si>
  <si>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</si>
  <si>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</si>
  <si>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</si>
  <si>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</si>
  <si>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</si>
  <si>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</si>
  <si>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</si>
  <si>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</si>
  <si>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</si>
  <si>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</si>
  <si>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</si>
  <si>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</si>
  <si>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</si>
  <si>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</si>
  <si>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</si>
  <si>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</si>
  <si>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</si>
  <si>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</si>
  <si>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</si>
  <si>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</si>
  <si>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</si>
  <si>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</si>
  <si>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</si>
  <si>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</si>
  <si>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</si>
  <si>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</si>
  <si>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</si>
  <si>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</si>
  <si>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</si>
  <si>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</si>
  <si>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</si>
  <si>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</si>
  <si>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</si>
  <si>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</si>
  <si>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</si>
  <si>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</si>
  <si>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</si>
  <si>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</si>
  <si>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</si>
  <si>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</si>
  <si>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</si>
  <si>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</si>
  <si>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</si>
  <si>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</si>
  <si>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</si>
  <si>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</si>
  <si>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</si>
  <si>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</si>
  <si>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</si>
  <si>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</si>
  <si>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</si>
  <si>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</si>
  <si>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</si>
  <si>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</si>
  <si>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</si>
  <si>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</si>
  <si>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</si>
  <si>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</si>
  <si>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</si>
  <si>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</si>
  <si>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</si>
  <si>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</si>
  <si>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</si>
  <si>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</si>
  <si>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</si>
  <si>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</si>
  <si>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</si>
  <si>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</si>
  <si>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</si>
  <si>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</si>
  <si>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</si>
  <si>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</si>
  <si>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</si>
  <si>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</si>
  <si>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</si>
  <si>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</si>
  <si>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</si>
  <si>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</si>
  <si>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</si>
  <si>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</si>
  <si>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</si>
  <si>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</si>
  <si>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</si>
  <si>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</si>
  <si>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</si>
  <si>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</si>
  <si>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</si>
  <si>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</si>
  <si>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</si>
  <si>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</si>
  <si>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</si>
  <si>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</si>
  <si>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</si>
  <si>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</si>
  <si>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</si>
  <si>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</si>
  <si>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</si>
  <si>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</si>
  <si>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</si>
  <si>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</si>
  <si>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</si>
  <si>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</si>
  <si>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</si>
  <si>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</si>
  <si>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</si>
  <si>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</si>
  <si>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</si>
  <si>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</si>
  <si>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</si>
  <si>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</si>
  <si>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</si>
  <si>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</si>
  <si>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</si>
  <si>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</si>
  <si>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</si>
  <si>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</si>
  <si>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</si>
  <si>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</si>
  <si>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</si>
  <si>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</si>
  <si>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</si>
  <si>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</si>
  <si>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</si>
  <si>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</si>
  <si>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</si>
  <si>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</si>
  <si>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</si>
  <si>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</si>
  <si>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</si>
  <si>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</si>
  <si>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</si>
  <si>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</si>
  <si>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</si>
  <si>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</si>
  <si>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</si>
  <si>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</si>
  <si>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</si>
  <si>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</si>
  <si>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</si>
  <si>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</si>
  <si>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</si>
  <si>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</si>
  <si>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</si>
  <si>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</si>
  <si>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</si>
  <si>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</si>
  <si>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</si>
  <si>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</si>
  <si>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</si>
  <si>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</si>
  <si>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</si>
  <si>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</si>
  <si>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</si>
  <si>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</si>
  <si>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</si>
  <si>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</si>
  <si>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</si>
  <si>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</si>
  <si>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</si>
  <si>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</si>
  <si>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</si>
  <si>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</si>
  <si>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</si>
  <si>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</si>
  <si>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</si>
  <si>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</si>
  <si>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</si>
  <si>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</si>
  <si>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</si>
  <si>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</si>
  <si>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</si>
  <si>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</si>
  <si>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</si>
  <si>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</si>
  <si>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</si>
  <si>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</si>
  <si>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</si>
  <si>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</si>
  <si>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</si>
  <si>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</si>
  <si>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</si>
  <si>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</si>
  <si>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</si>
  <si>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</si>
  <si>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</si>
  <si>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</si>
  <si>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</si>
  <si>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</si>
  <si>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</si>
  <si>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</si>
  <si>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</si>
  <si>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</si>
  <si>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</si>
  <si>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</si>
  <si>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</si>
  <si>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</si>
  <si>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</si>
  <si>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</si>
  <si>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</si>
  <si>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</si>
  <si>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</si>
  <si>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</si>
  <si>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</si>
  <si>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</si>
  <si>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</si>
  <si>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</si>
  <si>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</si>
  <si>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</si>
  <si>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</si>
  <si>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</si>
  <si>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</si>
  <si>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</si>
  <si>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</si>
  <si>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</si>
  <si>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</si>
  <si>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</si>
  <si>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</si>
  <si>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</si>
  <si>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</si>
  <si>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</si>
  <si>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</si>
  <si>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</si>
  <si>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</si>
  <si>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</si>
  <si>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</si>
  <si>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</si>
  <si>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</si>
  <si>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</si>
  <si>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</si>
  <si>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</si>
  <si>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</si>
  <si>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</si>
  <si>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</si>
  <si>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</si>
  <si>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</si>
  <si>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</si>
  <si>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</si>
  <si>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</si>
  <si>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</si>
  <si>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</si>
  <si>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</si>
  <si>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</si>
  <si>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</si>
  <si>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</si>
  <si>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</si>
  <si>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</si>
  <si>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</si>
  <si>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</si>
  <si>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</si>
  <si>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</si>
  <si>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</si>
  <si>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</si>
  <si>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</si>
  <si>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</si>
  <si>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</si>
  <si>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</si>
  <si>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</si>
  <si>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</si>
  <si>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</si>
  <si>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</si>
  <si>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</si>
  <si>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</si>
  <si>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</si>
  <si>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</si>
  <si>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</si>
  <si>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</si>
  <si>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</si>
  <si>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</si>
  <si>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</si>
  <si>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</si>
  <si>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</si>
  <si>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</si>
  <si>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</si>
  <si>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</si>
  <si>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</si>
  <si>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</si>
  <si>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</si>
  <si>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</si>
  <si>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</si>
  <si>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</si>
  <si>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</si>
  <si>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</si>
  <si>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</si>
  <si>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</si>
  <si>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</si>
  <si>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</si>
  <si>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</si>
  <si>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</si>
  <si>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</si>
  <si>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</si>
  <si>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</si>
  <si>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</si>
  <si>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</si>
  <si>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</si>
  <si>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</si>
  <si>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</si>
  <si>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</si>
  <si>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</si>
  <si>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</si>
  <si>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</si>
  <si>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</si>
  <si>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</si>
  <si>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</si>
  <si>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</si>
  <si>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</si>
  <si>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</si>
  <si>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</si>
  <si>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</si>
  <si>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</si>
  <si>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</si>
  <si>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</si>
  <si>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</si>
  <si>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</si>
  <si>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</si>
  <si>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</si>
  <si>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</si>
  <si>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</si>
  <si>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</si>
  <si>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</si>
  <si>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</si>
  <si>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</si>
  <si>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</si>
  <si>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</si>
  <si>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</si>
  <si>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</si>
  <si>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</si>
  <si>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</si>
  <si>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</si>
  <si>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</si>
  <si>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</si>
  <si>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</si>
  <si>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</si>
  <si>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</si>
  <si>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</si>
  <si>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</si>
  <si>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</si>
  <si>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</si>
  <si>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</si>
  <si>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</si>
  <si>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</si>
  <si>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</si>
  <si>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</si>
  <si>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</si>
  <si>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</si>
  <si>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</si>
  <si>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</si>
  <si>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</si>
  <si>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</si>
  <si>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</si>
  <si>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</si>
  <si>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</si>
  <si>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</si>
  <si>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</si>
  <si>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</si>
  <si>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</si>
  <si>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</si>
  <si>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</si>
  <si>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</si>
  <si>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</si>
  <si>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</si>
  <si>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</si>
  <si>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</si>
  <si>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</si>
  <si>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</si>
  <si>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</si>
  <si>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</si>
  <si>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</si>
  <si>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</si>
  <si>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</si>
  <si>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</si>
  <si>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</si>
  <si>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</si>
  <si>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</si>
  <si>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</si>
  <si>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</si>
  <si>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</si>
  <si>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</si>
  <si>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</si>
  <si>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</si>
  <si>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</si>
  <si>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</si>
  <si>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</si>
  <si>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</si>
  <si>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</si>
  <si>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</si>
  <si>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</si>
  <si>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</si>
  <si>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</si>
  <si>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</si>
  <si>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</si>
  <si>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</si>
  <si>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</si>
  <si>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</si>
  <si>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</si>
  <si>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</si>
  <si>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</si>
  <si>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</si>
  <si>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</si>
  <si>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</si>
  <si>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</si>
  <si>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</si>
  <si>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</si>
  <si>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</si>
  <si>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</si>
  <si>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</si>
  <si>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</si>
  <si>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</si>
  <si>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</si>
  <si>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</si>
  <si>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</si>
  <si>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</si>
  <si>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</si>
  <si>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</si>
  <si>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</si>
  <si>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</si>
  <si>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</si>
  <si>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</si>
  <si>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</si>
  <si>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</si>
  <si>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</si>
  <si>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</si>
  <si>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</si>
  <si>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</si>
  <si>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</si>
  <si>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</si>
  <si>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</si>
  <si>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</si>
  <si>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</si>
  <si>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</si>
  <si>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</si>
  <si>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</si>
  <si>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</si>
  <si>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</si>
  <si>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</si>
  <si>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</si>
  <si>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</si>
  <si>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</si>
  <si>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</si>
  <si>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</si>
  <si>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</si>
  <si>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</si>
  <si>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</si>
  <si>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</si>
  <si>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</si>
  <si>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</si>
  <si>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</si>
  <si>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</si>
  <si>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</si>
  <si>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</si>
  <si>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</si>
  <si>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</si>
  <si>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</si>
  <si>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</si>
  <si>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</si>
  <si>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</si>
  <si>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</si>
  <si>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</si>
  <si>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</si>
  <si>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</si>
  <si>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</si>
  <si>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</si>
  <si>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</si>
  <si>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</si>
  <si>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</si>
  <si>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</si>
  <si>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</si>
  <si>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</si>
  <si>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</si>
  <si>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</si>
  <si>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</si>
  <si>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</si>
  <si>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</si>
  <si>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</si>
  <si>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</si>
  <si>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</si>
  <si>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</si>
  <si>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</si>
  <si>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</si>
  <si>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</si>
  <si>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</si>
  <si>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</si>
  <si>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</si>
  <si>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</si>
  <si>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</si>
  <si>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</si>
  <si>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</si>
  <si>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</si>
  <si>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</si>
  <si>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</si>
  <si>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</si>
  <si>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</si>
  <si>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</si>
  <si>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</si>
  <si>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</si>
  <si>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</si>
  <si>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</si>
  <si>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</si>
  <si>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</si>
  <si>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</si>
  <si>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</si>
  <si>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</si>
  <si>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</si>
  <si>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</si>
  <si>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</si>
  <si>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</si>
  <si>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</si>
  <si>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</si>
  <si>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</si>
  <si>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</si>
  <si>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</si>
  <si>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</si>
  <si>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</si>
  <si>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</si>
  <si>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</si>
  <si>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</si>
  <si>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</si>
  <si>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</si>
  <si>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</si>
  <si>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</si>
  <si>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</si>
  <si>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</si>
  <si>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</si>
  <si>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</si>
  <si>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</si>
  <si>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</si>
  <si>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</si>
  <si>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</si>
  <si>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</si>
  <si>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</si>
  <si>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</si>
  <si>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</si>
  <si>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</si>
  <si>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</si>
  <si>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</si>
  <si>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</si>
  <si>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</si>
  <si>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</si>
  <si>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</si>
  <si>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</si>
  <si>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</si>
  <si>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</si>
  <si>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</si>
  <si>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</si>
  <si>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</si>
  <si>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</si>
  <si>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</si>
  <si>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</si>
  <si>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</si>
  <si>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</si>
  <si>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</si>
  <si>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</si>
  <si>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</si>
  <si>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</si>
  <si>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</si>
  <si>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</si>
  <si>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</si>
  <si>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</si>
  <si>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</si>
  <si>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</si>
  <si>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</si>
  <si>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</si>
  <si>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</si>
  <si>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</si>
  <si>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</si>
  <si>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</si>
  <si>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</si>
  <si>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</si>
  <si>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</si>
  <si>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</si>
  <si>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</si>
  <si>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</si>
  <si>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</si>
  <si>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</si>
  <si>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</si>
  <si>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</si>
  <si>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</si>
  <si>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</si>
  <si>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</si>
  <si>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</si>
  <si>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</si>
  <si>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</si>
  <si>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</si>
  <si>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</si>
  <si>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</si>
  <si>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</si>
  <si>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</si>
  <si>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</si>
  <si>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</si>
  <si>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</si>
  <si>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</si>
  <si>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</si>
  <si>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</si>
  <si>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</si>
  <si>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</si>
  <si>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</si>
  <si>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</si>
  <si>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</si>
  <si>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</si>
  <si>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</si>
  <si>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</si>
  <si>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</si>
  <si>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</si>
  <si>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</si>
  <si>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</si>
  <si>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</si>
  <si>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</si>
  <si>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</si>
  <si>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</si>
  <si>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</si>
  <si>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</si>
  <si>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</si>
  <si>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</si>
  <si>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</si>
  <si>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</si>
  <si>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</si>
  <si>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</si>
  <si>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</si>
  <si>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</si>
  <si>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</si>
  <si>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</si>
  <si>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</si>
  <si>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</si>
  <si>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</si>
  <si>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</si>
  <si>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</si>
  <si>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</si>
  <si>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</si>
  <si>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</si>
  <si>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</si>
  <si>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</si>
  <si>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</si>
  <si>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</si>
  <si>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</si>
  <si>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</si>
  <si>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</si>
  <si>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</si>
  <si>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</si>
  <si>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</si>
  <si>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</si>
  <si>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</si>
  <si>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</si>
  <si>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</si>
  <si>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</si>
  <si>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</si>
  <si>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</si>
  <si>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</si>
  <si>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</si>
  <si>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</si>
  <si>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</si>
  <si>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</si>
  <si>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</si>
  <si>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</si>
  <si>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</si>
  <si>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</si>
  <si>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</si>
  <si>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</si>
  <si>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</si>
  <si>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</si>
  <si>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</si>
  <si>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</si>
  <si>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</si>
  <si>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</si>
  <si>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</si>
  <si>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</si>
  <si>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</si>
  <si>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</si>
  <si>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</si>
  <si>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</si>
  <si>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</si>
  <si>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</si>
  <si>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</si>
  <si>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</si>
  <si>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</si>
  <si>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</si>
  <si>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</si>
  <si>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</si>
  <si>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</si>
  <si>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</si>
  <si>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</si>
  <si>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</si>
  <si>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</si>
  <si>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</si>
  <si>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</si>
  <si>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</si>
  <si>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</si>
  <si>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</si>
  <si>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</si>
  <si>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</si>
  <si>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</si>
  <si>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</si>
  <si>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</si>
  <si>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</si>
  <si>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</si>
  <si>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</si>
  <si>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</si>
  <si>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</si>
  <si>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</si>
  <si>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</si>
  <si>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</si>
  <si>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</si>
  <si>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</si>
  <si>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</si>
  <si>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</si>
  <si>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</si>
  <si>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</si>
  <si>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</si>
  <si>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</si>
  <si>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</si>
  <si>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</si>
  <si>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</si>
  <si>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</si>
  <si>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</si>
  <si>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</si>
  <si>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</si>
  <si>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</si>
  <si>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</si>
  <si>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</si>
  <si>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</si>
  <si>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</si>
  <si>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</si>
  <si>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</si>
  <si>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</si>
  <si>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</si>
  <si>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</si>
  <si>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</si>
  <si>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</si>
  <si>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</si>
  <si>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</si>
  <si>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</si>
  <si>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</si>
  <si>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</si>
  <si>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</si>
  <si>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</si>
  <si>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</si>
  <si>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</si>
  <si>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</si>
  <si>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</si>
  <si>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</si>
  <si>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</si>
  <si>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</si>
  <si>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</si>
  <si>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</si>
  <si>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</si>
  <si>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</si>
  <si>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</si>
  <si>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</si>
  <si>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</si>
  <si>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</si>
  <si>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</si>
  <si>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</si>
  <si>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</si>
  <si>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</si>
  <si>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</si>
  <si>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</si>
  <si>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</si>
  <si>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</si>
  <si>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</si>
  <si>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</si>
  <si>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</si>
  <si>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</si>
  <si>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</si>
  <si>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</si>
  <si>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</si>
  <si>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</si>
  <si>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</si>
  <si>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</si>
  <si>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</si>
  <si>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</si>
  <si>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</si>
  <si>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</si>
  <si>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</si>
  <si>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</si>
  <si>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</si>
  <si>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</si>
  <si>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</si>
  <si>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</si>
  <si>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</si>
  <si>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</si>
  <si>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</si>
  <si>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</si>
  <si>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</si>
  <si>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</si>
  <si>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</si>
  <si>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</si>
  <si>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</si>
  <si>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</si>
  <si>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</si>
  <si>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</si>
  <si>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</si>
  <si>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</si>
  <si>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</si>
  <si>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</si>
  <si>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</si>
  <si>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</si>
  <si>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</si>
  <si>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</si>
  <si>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</si>
  <si>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</si>
  <si>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</si>
  <si>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</si>
  <si>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</si>
  <si>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</si>
  <si>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</si>
  <si>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</si>
  <si>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</si>
  <si>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</si>
  <si>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</si>
  <si>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</si>
  <si>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</si>
  <si>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</si>
  <si>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</si>
  <si>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</si>
  <si>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</si>
  <si>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</si>
  <si>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</si>
  <si>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</si>
  <si>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</si>
  <si>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</si>
  <si>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</si>
  <si>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</si>
  <si>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</si>
  <si>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</si>
  <si>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</si>
  <si>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</si>
  <si>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</si>
  <si>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</si>
  <si>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</si>
  <si>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</si>
  <si>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</si>
  <si>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</si>
  <si>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</si>
  <si>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</si>
  <si>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</si>
  <si>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</si>
  <si>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</si>
  <si>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</si>
  <si>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</si>
  <si>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</si>
  <si>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</si>
  <si>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</si>
  <si>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</si>
  <si>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</si>
  <si>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</si>
  <si>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</si>
  <si>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</si>
  <si>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</si>
  <si>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</si>
  <si>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</si>
  <si>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</si>
  <si>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</si>
  <si>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</si>
  <si>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</si>
  <si>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</si>
  <si>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</si>
  <si>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</si>
  <si>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</si>
  <si>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</si>
  <si>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</si>
  <si>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</si>
  <si>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</si>
  <si>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</si>
  <si>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</si>
  <si>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</si>
  <si>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</si>
  <si>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</si>
  <si>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</si>
  <si>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</si>
  <si>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</si>
  <si>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</si>
  <si>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</si>
  <si>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</si>
  <si>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</si>
  <si>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</si>
  <si>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</si>
  <si>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</si>
  <si>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</si>
  <si>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</si>
  <si>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</si>
  <si>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</si>
  <si>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</si>
  <si>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</si>
  <si>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</si>
  <si>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</si>
  <si>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</si>
  <si>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</si>
  <si>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</si>
  <si>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</si>
  <si>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</si>
  <si>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</si>
  <si>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</si>
  <si>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</si>
  <si>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</si>
  <si>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</si>
  <si>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</si>
  <si>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</si>
  <si>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</si>
  <si>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</si>
  <si>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</si>
  <si>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</si>
  <si>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</si>
  <si>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</si>
  <si>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</si>
  <si>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</si>
  <si>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</si>
  <si>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</si>
  <si>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</si>
  <si>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</si>
  <si>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</si>
  <si>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</si>
  <si>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</si>
  <si>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</si>
  <si>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</si>
  <si>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</si>
  <si>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</si>
  <si>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</si>
  <si>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</si>
  <si>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</si>
  <si>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</si>
  <si>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</si>
  <si>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</si>
  <si>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</si>
  <si>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</si>
  <si>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</si>
  <si>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</si>
  <si>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</si>
  <si>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</si>
  <si>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</si>
  <si>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</si>
  <si>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</si>
  <si>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</si>
  <si>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</si>
  <si>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</si>
  <si>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</si>
  <si>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</si>
  <si>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</si>
  <si>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</si>
  <si>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</si>
  <si>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</si>
  <si>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</si>
  <si>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</si>
  <si>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</si>
  <si>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</si>
  <si>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</si>
  <si>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</si>
  <si>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</si>
  <si>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</si>
  <si>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</si>
  <si>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</si>
  <si>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</si>
  <si>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</si>
  <si>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</si>
  <si>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</si>
  <si>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</si>
  <si>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</si>
  <si>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</si>
  <si>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</si>
  <si>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</si>
  <si>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</si>
  <si>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</si>
  <si>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</si>
  <si>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</si>
  <si>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</si>
  <si>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</si>
  <si>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</si>
  <si>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</si>
  <si>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</si>
  <si>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</si>
  <si>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</si>
  <si>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</si>
  <si>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</si>
  <si>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</si>
  <si>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</si>
  <si>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</si>
  <si>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</si>
  <si>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</si>
  <si>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</si>
  <si>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</si>
  <si>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</si>
  <si>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</si>
  <si>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</si>
  <si>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</si>
  <si>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</si>
  <si>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</si>
  <si>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</si>
  <si>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</si>
  <si>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</si>
  <si>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</si>
  <si>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</si>
  <si>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</si>
  <si>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</si>
  <si>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</si>
  <si>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</si>
  <si>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</si>
  <si>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</si>
  <si>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</si>
  <si>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</si>
  <si>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</si>
  <si>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</si>
  <si>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</si>
  <si>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</si>
  <si>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</si>
  <si>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</si>
  <si>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</si>
  <si>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</si>
  <si>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</si>
  <si>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</si>
  <si>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</si>
  <si>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</si>
  <si>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</si>
  <si>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</si>
  <si>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</si>
  <si>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</si>
  <si>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</si>
  <si>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</si>
  <si>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</si>
  <si>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</si>
  <si>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</si>
  <si>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</si>
  <si>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</si>
  <si>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</si>
  <si>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</si>
  <si>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</si>
  <si>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</si>
  <si>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</si>
  <si>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</si>
  <si>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</si>
  <si>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</si>
  <si>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</si>
  <si>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</si>
  <si>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</si>
  <si>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</si>
  <si>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</si>
  <si>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</si>
  <si>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</si>
  <si>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</si>
  <si>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</si>
  <si>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</si>
  <si>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</si>
  <si>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</si>
  <si>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</si>
  <si>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</si>
  <si>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</si>
  <si>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</si>
  <si>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</si>
  <si>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</si>
  <si>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</si>
  <si>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</si>
  <si>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</si>
  <si>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</si>
  <si>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</si>
  <si>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</si>
  <si>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</si>
  <si>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</si>
  <si>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</si>
  <si>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</si>
  <si>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</si>
  <si>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</si>
  <si>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</si>
  <si>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</si>
  <si>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</si>
  <si>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</si>
  <si>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</si>
  <si>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</si>
  <si>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</si>
  <si>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</si>
  <si>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</si>
  <si>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</si>
  <si>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</si>
  <si>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</si>
  <si>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</si>
  <si>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</si>
  <si>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</si>
  <si>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</si>
  <si>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</si>
  <si>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</si>
  <si>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</si>
  <si>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</si>
  <si>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</si>
  <si>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</si>
  <si>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</si>
  <si>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</si>
  <si>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</si>
  <si>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</si>
  <si>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</si>
  <si>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</si>
  <si>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</si>
  <si>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</si>
  <si>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</si>
  <si>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</si>
  <si>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</si>
  <si>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</si>
  <si>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</si>
  <si>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</si>
  <si>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</si>
  <si>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</si>
  <si>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</si>
  <si>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</si>
  <si>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</si>
  <si>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</si>
  <si>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</si>
  <si>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</si>
  <si>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</si>
  <si>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</si>
  <si>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</si>
  <si>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</si>
  <si>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</si>
  <si>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</si>
  <si>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</si>
  <si>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</si>
  <si>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</si>
  <si>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</si>
  <si>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</si>
  <si>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</si>
  <si>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</si>
  <si>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</si>
  <si>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</si>
  <si>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</si>
  <si>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</si>
  <si>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</si>
  <si>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</si>
  <si>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</si>
  <si>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</si>
  <si>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</si>
  <si>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</si>
  <si>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</si>
  <si>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</si>
  <si>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</si>
  <si>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</si>
  <si>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</si>
  <si>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</si>
  <si>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</si>
  <si>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</si>
  <si>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</si>
  <si>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</si>
  <si>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</si>
  <si>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</si>
  <si>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</si>
  <si>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</si>
  <si>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</si>
  <si>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</si>
  <si>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</si>
  <si>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</si>
  <si>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</si>
  <si>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</si>
  <si>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</si>
  <si>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</si>
  <si>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</si>
  <si>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</si>
  <si>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</si>
  <si>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</si>
  <si>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</si>
  <si>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</si>
  <si>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</si>
  <si>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</si>
  <si>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</si>
  <si>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</si>
  <si>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</si>
  <si>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</si>
  <si>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</si>
  <si>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</si>
  <si>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</si>
  <si>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</si>
  <si>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</si>
  <si>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</si>
  <si>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</si>
  <si>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</si>
  <si>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</si>
  <si>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</si>
  <si>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</si>
  <si>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</si>
  <si>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</si>
  <si>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</si>
  <si>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</si>
  <si>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</si>
  <si>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</si>
  <si>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</si>
  <si>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</si>
  <si>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</si>
  <si>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</si>
  <si>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</si>
  <si>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</si>
  <si>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</si>
  <si>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</si>
  <si>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</si>
  <si>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</si>
  <si>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</si>
  <si>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</si>
  <si>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</si>
  <si>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</si>
  <si>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</si>
  <si>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</si>
  <si>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</si>
  <si>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</si>
  <si>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</si>
  <si>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</si>
  <si>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</si>
  <si>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</si>
  <si>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</si>
  <si>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</si>
  <si>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</si>
  <si>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</si>
  <si>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</si>
  <si>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</si>
  <si>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</si>
  <si>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</si>
  <si>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</si>
  <si>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</si>
  <si>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</si>
  <si>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</si>
  <si>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</si>
  <si>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</si>
  <si>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</si>
  <si>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</si>
  <si>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</si>
  <si>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</si>
  <si>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</si>
  <si>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</si>
  <si>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</si>
  <si>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</si>
  <si>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</si>
  <si>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</si>
  <si>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</si>
  <si>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</si>
  <si>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</si>
  <si>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</si>
  <si>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</si>
  <si>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</si>
  <si>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</si>
  <si>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</si>
  <si>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</si>
  <si>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</si>
  <si>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</si>
  <si>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</si>
  <si>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</si>
  <si>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</si>
  <si>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</si>
  <si>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</si>
  <si>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</si>
  <si>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</si>
  <si>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</si>
  <si>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</si>
  <si>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</si>
  <si>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</si>
  <si>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</si>
  <si>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</si>
  <si>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</si>
  <si>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</si>
  <si>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</si>
  <si>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</si>
  <si>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</si>
  <si>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</si>
  <si>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</si>
  <si>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</si>
  <si>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</si>
  <si>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</si>
  <si>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</si>
  <si>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</si>
  <si>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</si>
  <si>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</si>
  <si>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</si>
  <si>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</si>
  <si>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</si>
  <si>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</si>
  <si>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</si>
  <si>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</si>
  <si>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</si>
  <si>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</si>
  <si>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</si>
  <si>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</si>
  <si>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</si>
  <si>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</si>
  <si>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</si>
  <si>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</si>
  <si>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</si>
  <si>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</si>
  <si>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</si>
  <si>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</si>
  <si>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</si>
  <si>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</si>
  <si>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</si>
  <si>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</si>
  <si>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</si>
  <si>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</si>
  <si>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</si>
  <si>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</si>
  <si>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</si>
  <si>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</si>
  <si>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</si>
  <si>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</si>
  <si>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</si>
  <si>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</si>
  <si>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</si>
  <si>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</si>
  <si>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</si>
  <si>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</si>
  <si>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</si>
  <si>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</si>
  <si>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</si>
  <si>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</si>
  <si>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</si>
  <si>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</si>
  <si>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</si>
  <si>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</si>
  <si>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</si>
  <si>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</si>
  <si>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</si>
  <si>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</si>
  <si>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</si>
  <si>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</si>
  <si>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</si>
  <si>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</si>
  <si>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</si>
  <si>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</si>
  <si>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</si>
  <si>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</si>
  <si>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</si>
  <si>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</si>
  <si>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</si>
  <si>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</si>
  <si>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</si>
  <si>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</si>
  <si>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</si>
  <si>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</si>
  <si>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</si>
  <si>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</si>
  <si>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</si>
  <si>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</si>
  <si>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</si>
  <si>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</si>
  <si>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</si>
  <si>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</si>
  <si>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</si>
  <si>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</si>
  <si>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</si>
  <si>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</si>
  <si>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</si>
  <si>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</si>
  <si>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</si>
  <si>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</si>
  <si>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</si>
  <si>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</si>
  <si>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</si>
  <si>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</si>
  <si>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</si>
  <si>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</si>
  <si>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</si>
  <si>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</si>
  <si>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</si>
  <si>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</si>
  <si>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</si>
  <si>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</si>
  <si>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</si>
  <si>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</si>
  <si>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</si>
  <si>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</si>
  <si>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</si>
  <si>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</si>
  <si>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</si>
  <si>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</si>
  <si>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</si>
  <si>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</si>
  <si>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</si>
  <si>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</si>
  <si>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</si>
  <si>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</si>
  <si>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</si>
  <si>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</si>
  <si>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</si>
  <si>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</si>
  <si>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</si>
  <si>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</si>
  <si>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</si>
  <si>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</si>
  <si>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</si>
  <si>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</si>
  <si>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</si>
  <si>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</si>
  <si>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</si>
  <si>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</si>
  <si>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</si>
  <si>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</si>
  <si>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</si>
  <si>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</si>
  <si>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</si>
  <si>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</si>
  <si>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</si>
  <si>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</si>
  <si>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</si>
  <si>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</si>
  <si>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</si>
  <si>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</si>
  <si>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</si>
  <si>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</si>
  <si>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</si>
  <si>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</si>
  <si>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</si>
  <si>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</si>
  <si>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</si>
  <si>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</si>
  <si>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</si>
  <si>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</si>
  <si>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</si>
  <si>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</si>
  <si>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</si>
  <si>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</si>
  <si>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</si>
  <si>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</si>
  <si>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</si>
  <si>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</si>
  <si>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</si>
  <si>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</si>
  <si>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</si>
  <si>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</si>
  <si>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</si>
  <si>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</si>
  <si>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</si>
  <si>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</si>
  <si>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</si>
  <si>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</si>
  <si>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</si>
  <si>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</si>
  <si>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</si>
  <si>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</si>
  <si>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</si>
  <si>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</si>
  <si>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</si>
  <si>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</si>
  <si>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</si>
  <si>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</si>
  <si>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</si>
  <si>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</si>
  <si>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</si>
  <si>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</si>
  <si>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</si>
  <si>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</si>
  <si>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</si>
  <si>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</si>
  <si>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</si>
  <si>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</si>
  <si>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</si>
  <si>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</si>
  <si>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</si>
  <si>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</si>
  <si>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</si>
  <si>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</si>
  <si>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</si>
  <si>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</si>
  <si>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</si>
  <si>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</si>
  <si>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</si>
  <si>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</si>
  <si>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</si>
  <si>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</si>
  <si>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</si>
  <si>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</si>
  <si>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</si>
  <si>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</si>
  <si>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</si>
  <si>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</si>
  <si>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</si>
  <si>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</si>
  <si>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</si>
  <si>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</si>
  <si>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</si>
  <si>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</si>
  <si>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</si>
  <si>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</si>
  <si>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</si>
  <si>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</si>
  <si>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</si>
  <si>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</si>
  <si>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</si>
  <si>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</si>
  <si>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</si>
  <si>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</si>
  <si>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</si>
  <si>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</si>
  <si>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</si>
  <si>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</si>
  <si>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</si>
  <si>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</si>
  <si>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</si>
  <si>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</si>
  <si>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</si>
  <si>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</si>
  <si>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</si>
  <si>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</si>
  <si>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</si>
  <si>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</si>
  <si>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</si>
  <si>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</si>
  <si>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</si>
  <si>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</si>
  <si>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</si>
  <si>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</si>
  <si>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</si>
  <si>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</si>
  <si>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</si>
  <si>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</si>
  <si>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</si>
  <si>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</si>
  <si>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</si>
  <si>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</si>
  <si>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</si>
  <si>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</si>
  <si>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</si>
  <si>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</si>
  <si>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</si>
  <si>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</si>
  <si>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</si>
  <si>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</si>
  <si>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</si>
  <si>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</si>
  <si>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</si>
  <si>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</si>
  <si>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</si>
  <si>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</si>
  <si>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</si>
  <si>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</si>
  <si>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</si>
  <si>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</si>
  <si>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</si>
  <si>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</si>
  <si>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</si>
  <si>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</si>
  <si>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</si>
  <si>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</si>
  <si>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</si>
  <si>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</si>
  <si>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</si>
  <si>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</si>
  <si>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</si>
  <si>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</si>
  <si>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</si>
  <si>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</si>
  <si>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</si>
  <si>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</si>
  <si>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</si>
  <si>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</si>
  <si>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</si>
  <si>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</si>
  <si>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</si>
  <si>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</si>
  <si>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</si>
  <si>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</si>
  <si>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</si>
  <si>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</si>
  <si>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</si>
  <si>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</si>
  <si>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</si>
  <si>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</si>
  <si>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</si>
  <si>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</si>
  <si>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</si>
  <si>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</si>
  <si>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</si>
  <si>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</si>
  <si>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</si>
  <si>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</si>
  <si>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</si>
  <si>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</si>
  <si>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</si>
  <si>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</si>
  <si>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</si>
  <si>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</si>
  <si>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</si>
  <si>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</si>
  <si>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</si>
  <si>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</si>
  <si>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</si>
  <si>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</si>
  <si>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</si>
  <si>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</si>
  <si>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</si>
  <si>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</si>
  <si>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</si>
  <si>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</si>
  <si>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</si>
  <si>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</si>
  <si>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</si>
  <si>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</si>
  <si>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</si>
  <si>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</si>
  <si>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</si>
  <si>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</si>
  <si>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</si>
  <si>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</si>
  <si>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</si>
  <si>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</si>
  <si>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</si>
  <si>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</si>
  <si>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</si>
  <si>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</si>
  <si>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</si>
  <si>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</si>
  <si>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</si>
  <si>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</si>
  <si>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</si>
  <si>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</si>
  <si>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</si>
  <si>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</si>
  <si>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</si>
  <si>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</si>
  <si>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</si>
  <si>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</si>
  <si>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</si>
  <si>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</si>
  <si>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</si>
  <si>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</si>
  <si>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</si>
  <si>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</si>
  <si>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</si>
  <si>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</si>
  <si>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</si>
  <si>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</si>
  <si>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</si>
  <si>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</si>
  <si>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</si>
  <si>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</si>
  <si>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</si>
  <si>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</si>
  <si>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</si>
  <si>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</si>
  <si>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</si>
  <si>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</si>
  <si>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</si>
  <si>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</si>
  <si>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</si>
  <si>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</si>
  <si>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</si>
  <si>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</si>
  <si>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</si>
  <si>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</si>
  <si>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</si>
  <si>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</si>
  <si>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</si>
  <si>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</si>
  <si>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</si>
  <si>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</si>
  <si>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</si>
  <si>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</si>
  <si>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</si>
  <si>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</si>
  <si>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</si>
  <si>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</si>
  <si>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</si>
  <si>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</si>
  <si>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</si>
  <si>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</si>
  <si>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</si>
  <si>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</si>
  <si>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</si>
  <si>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</si>
  <si>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</si>
  <si>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</si>
  <si>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</si>
  <si>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</si>
  <si>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</si>
  <si>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</si>
  <si>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</si>
  <si>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</si>
  <si>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</si>
  <si>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</si>
  <si>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</si>
  <si>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</si>
  <si>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</si>
  <si>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</si>
  <si>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</si>
  <si>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</si>
  <si>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</si>
  <si>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</si>
  <si>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</si>
  <si>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</si>
  <si>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</si>
  <si>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</si>
  <si>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</si>
  <si>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</si>
  <si>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</si>
  <si>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</si>
  <si>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</si>
  <si>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</si>
  <si>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</si>
  <si>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</si>
  <si>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</si>
  <si>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</si>
  <si>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</si>
  <si>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</si>
  <si>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</si>
  <si>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</si>
  <si>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</si>
  <si>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</si>
  <si>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</si>
  <si>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</si>
  <si>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</si>
  <si>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</si>
  <si>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</si>
  <si>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</si>
  <si>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</si>
  <si>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</si>
  <si>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</si>
  <si>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</si>
  <si>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</si>
  <si>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</si>
  <si>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</si>
  <si>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</si>
  <si>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</si>
  <si>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</si>
  <si>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</si>
  <si>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</si>
  <si>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</si>
  <si>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</si>
  <si>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</si>
  <si>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</si>
  <si>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</si>
  <si>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</si>
  <si>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</si>
  <si>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</si>
  <si>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</si>
  <si>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</si>
  <si>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</si>
  <si>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</si>
  <si>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</si>
  <si>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</si>
  <si>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</si>
  <si>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</si>
  <si>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</si>
  <si>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</si>
  <si>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</si>
  <si>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</si>
  <si>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</si>
  <si>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</si>
  <si>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</si>
  <si>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</si>
  <si>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</si>
  <si>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</si>
  <si>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</si>
  <si>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</si>
  <si>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</si>
  <si>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</si>
  <si>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</si>
  <si>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</si>
  <si>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</si>
  <si>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</si>
  <si>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</si>
  <si>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</si>
  <si>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</si>
  <si>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</si>
  <si>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</si>
  <si>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</si>
  <si>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</si>
  <si>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</si>
  <si>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</si>
  <si>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</si>
  <si>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</si>
  <si>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</si>
  <si>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</si>
  <si>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</si>
  <si>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</si>
  <si>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</si>
  <si>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</si>
  <si>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</si>
  <si>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</si>
  <si>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</si>
  <si>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</si>
  <si>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</si>
  <si>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</si>
  <si>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</si>
  <si>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</si>
  <si>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</si>
  <si>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</si>
  <si>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</si>
  <si>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</si>
  <si>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</si>
  <si>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</si>
  <si>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</si>
  <si>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</si>
  <si>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</si>
  <si>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</si>
  <si>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</si>
  <si>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</si>
  <si>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</si>
  <si>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</si>
  <si>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</si>
  <si>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</si>
  <si>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</si>
  <si>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</si>
  <si>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</si>
  <si>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</si>
  <si>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</si>
  <si>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</si>
  <si>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</si>
  <si>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</si>
  <si>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</si>
  <si>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</si>
  <si>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</si>
  <si>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</si>
  <si>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</si>
  <si>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</si>
  <si>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</si>
  <si>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</si>
  <si>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</si>
  <si>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</si>
  <si>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</si>
  <si>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</si>
  <si>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</si>
  <si>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</si>
  <si>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</si>
  <si>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</si>
  <si>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</si>
  <si>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</si>
  <si>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</si>
  <si>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</si>
  <si>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</si>
  <si>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</si>
  <si>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</si>
  <si>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</si>
  <si>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</si>
  <si>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</si>
  <si>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</si>
  <si>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</si>
  <si>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</si>
  <si>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</si>
  <si>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</si>
  <si>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</si>
  <si>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</si>
  <si>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</si>
  <si>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</si>
  <si>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</si>
  <si>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</si>
  <si>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</si>
  <si>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</si>
  <si>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</si>
  <si>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</si>
  <si>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</si>
  <si>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</si>
  <si>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</si>
  <si>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</si>
  <si>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</si>
  <si>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</si>
  <si>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</si>
  <si>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</si>
  <si>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</si>
  <si>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</si>
  <si>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</si>
  <si>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</si>
  <si>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</si>
  <si>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</si>
  <si>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</si>
  <si>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</si>
  <si>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</si>
  <si>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</si>
  <si>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</si>
  <si>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</si>
  <si>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</si>
  <si>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</si>
  <si>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</si>
  <si>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</si>
  <si>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</si>
  <si>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</si>
  <si>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</si>
  <si>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</si>
  <si>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</si>
  <si>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</si>
  <si>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</si>
  <si>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</si>
  <si>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</si>
  <si>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</si>
  <si>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</si>
  <si>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</si>
  <si>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</si>
  <si>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</si>
  <si>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</si>
  <si>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</si>
  <si>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</si>
  <si>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</si>
  <si>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</si>
  <si>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</si>
  <si>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</si>
  <si>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</si>
  <si>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</si>
  <si>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</si>
  <si>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</si>
  <si>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</si>
  <si>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</si>
  <si>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</si>
  <si>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</si>
  <si>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</si>
  <si>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</si>
  <si>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</si>
  <si>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</si>
  <si>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</si>
  <si>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</si>
  <si>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</si>
  <si>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</si>
  <si>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</si>
  <si>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</si>
  <si>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</si>
  <si>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</si>
  <si>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</si>
  <si>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</si>
  <si>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</si>
  <si>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</si>
  <si>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</si>
  <si>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</si>
  <si>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</si>
  <si>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</si>
  <si>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</si>
  <si>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</si>
  <si>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</si>
  <si>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</si>
  <si>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</si>
  <si>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</si>
  <si>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</si>
  <si>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</si>
  <si>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</si>
  <si>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</si>
  <si>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</si>
  <si>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</si>
  <si>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</si>
  <si>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</si>
  <si>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</si>
  <si>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</si>
  <si>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</si>
  <si>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</si>
  <si>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</si>
  <si>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</si>
  <si>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</si>
  <si>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</si>
  <si>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</si>
  <si>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</si>
  <si>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</si>
  <si>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</si>
  <si>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</si>
  <si>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</si>
  <si>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</si>
  <si>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</si>
  <si>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</si>
  <si>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</si>
  <si>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</si>
  <si>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</si>
  <si>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</si>
  <si>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</si>
  <si>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</si>
  <si>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</si>
  <si>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</si>
  <si>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</si>
  <si>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</si>
  <si>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</si>
  <si>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</si>
  <si>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</si>
  <si>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</si>
  <si>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</si>
  <si>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</si>
  <si>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</si>
  <si>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</si>
  <si>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</si>
  <si>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</si>
  <si>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</si>
  <si>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</si>
  <si>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</si>
  <si>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</si>
  <si>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</si>
  <si>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</si>
  <si>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</si>
  <si>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</si>
  <si>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</si>
  <si>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</si>
  <si>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</si>
  <si>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</si>
  <si>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</si>
  <si>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</si>
  <si>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</si>
  <si>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</si>
  <si>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</si>
  <si>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</si>
  <si>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</si>
  <si>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</si>
  <si>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</si>
  <si>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</si>
  <si>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</si>
  <si>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</si>
  <si>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</si>
  <si>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</si>
  <si>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</si>
  <si>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</si>
  <si>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</si>
  <si>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</si>
  <si>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</si>
  <si>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</si>
  <si>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</si>
  <si>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</si>
  <si>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</si>
  <si>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</si>
  <si>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</si>
  <si>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</si>
  <si>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</si>
  <si>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</si>
  <si>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</si>
  <si>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</si>
  <si>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</si>
  <si>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</si>
  <si>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</si>
  <si>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</si>
  <si>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</si>
  <si>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</si>
  <si>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</si>
  <si>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</si>
  <si>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</si>
  <si>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</si>
  <si>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</si>
  <si>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</si>
  <si>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</si>
  <si>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</si>
  <si>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</si>
  <si>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</si>
  <si>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</si>
  <si>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</si>
  <si>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</si>
  <si>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</si>
  <si>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</si>
  <si>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</si>
  <si>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</si>
  <si>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</si>
  <si>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</si>
  <si>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</si>
  <si>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</si>
  <si>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</si>
  <si>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</si>
  <si>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</si>
  <si>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</si>
  <si>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</si>
  <si>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</si>
  <si>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</si>
  <si>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</si>
  <si>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</si>
  <si>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</si>
  <si>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</si>
  <si>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</si>
  <si>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</si>
  <si>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</si>
  <si>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</si>
  <si>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</si>
  <si>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</si>
  <si>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</si>
  <si>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</si>
  <si>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</si>
  <si>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</si>
  <si>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</si>
  <si>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</si>
  <si>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</si>
  <si>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</si>
  <si>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</si>
  <si>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</si>
  <si>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</si>
  <si>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</si>
  <si>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</si>
  <si>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</si>
  <si>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</si>
  <si>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</si>
  <si>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</si>
  <si>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</si>
  <si>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</si>
  <si>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</si>
  <si>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</si>
  <si>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</si>
  <si>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</si>
  <si>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</si>
  <si>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</si>
  <si>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</si>
  <si>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</si>
  <si>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</si>
  <si>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</si>
  <si>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</si>
  <si>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</si>
  <si>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</si>
  <si>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</si>
  <si>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</si>
  <si>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</si>
  <si>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</si>
  <si>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</si>
  <si>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</si>
  <si>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</si>
  <si>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</si>
  <si>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</si>
  <si>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</si>
  <si>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</si>
  <si>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</si>
  <si>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</si>
  <si>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</si>
  <si>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</si>
  <si>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</si>
  <si>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</si>
  <si>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</si>
  <si>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</si>
  <si>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</si>
  <si>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</si>
  <si>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</si>
  <si>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</si>
  <si>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</si>
  <si>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</si>
  <si>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</si>
  <si>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</si>
  <si>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</si>
  <si>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</si>
  <si>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</si>
  <si>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</si>
  <si>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</si>
  <si>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</si>
  <si>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</si>
  <si>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</si>
  <si>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</si>
  <si>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</si>
  <si>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</si>
  <si>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</si>
  <si>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</si>
  <si>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</si>
  <si>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</si>
  <si>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</si>
  <si>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</si>
  <si>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</si>
  <si>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</si>
  <si>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</si>
  <si>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</si>
  <si>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</si>
  <si>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</si>
  <si>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</si>
  <si>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</si>
  <si>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</si>
  <si>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</si>
  <si>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</si>
  <si>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</si>
  <si>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</si>
  <si>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</si>
  <si>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</si>
  <si>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</si>
  <si>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</si>
  <si>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</si>
  <si>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</si>
  <si>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</si>
  <si>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</si>
  <si>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</si>
  <si>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</si>
  <si>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</si>
  <si>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</si>
  <si>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</si>
  <si>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</si>
  <si>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</si>
  <si>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</si>
  <si>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</si>
  <si>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</si>
  <si>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</si>
  <si>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</si>
  <si>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</si>
  <si>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</si>
  <si>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</si>
  <si>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</si>
  <si>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</si>
  <si>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</si>
  <si>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</si>
  <si>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</si>
  <si>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</si>
  <si>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</si>
  <si>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</si>
  <si>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</si>
  <si>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</si>
  <si>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</si>
  <si>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</si>
  <si>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</si>
  <si>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</si>
  <si>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</si>
  <si>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</si>
  <si>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</si>
  <si>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</si>
  <si>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</si>
  <si>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</si>
  <si>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</si>
  <si>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</si>
  <si>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</si>
  <si>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</si>
  <si>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</si>
  <si>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</si>
  <si>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</si>
  <si>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</si>
  <si>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</si>
  <si>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</si>
  <si>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</si>
  <si>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</si>
  <si>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</si>
  <si>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</si>
  <si>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</si>
  <si>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</si>
  <si>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</si>
  <si>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</si>
  <si>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</si>
  <si>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</si>
  <si>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</si>
  <si>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</si>
  <si>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</si>
  <si>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</si>
  <si>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</si>
  <si>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</si>
  <si>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</si>
  <si>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</si>
  <si>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</si>
  <si>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</si>
  <si>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</si>
  <si>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</si>
  <si>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</si>
  <si>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</si>
  <si>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</si>
  <si>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</si>
  <si>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</si>
  <si>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</si>
  <si>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</si>
  <si>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</si>
  <si>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</si>
  <si>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</si>
  <si>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</si>
  <si>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</si>
  <si>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</si>
  <si>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</si>
  <si>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</si>
  <si>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</si>
  <si>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</si>
  <si>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</si>
  <si>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</si>
  <si>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</si>
  <si>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</si>
  <si>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</si>
  <si>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</si>
  <si>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</si>
  <si>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</si>
  <si>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</si>
  <si>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</si>
  <si>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</si>
  <si>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</si>
  <si>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</si>
  <si>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</si>
  <si>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</si>
  <si>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</si>
  <si>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</si>
  <si>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</si>
  <si>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</si>
  <si>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</si>
  <si>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</si>
  <si>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</si>
  <si>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</si>
  <si>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</si>
  <si>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</si>
  <si>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</si>
  <si>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</si>
  <si>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</si>
  <si>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</si>
  <si>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</si>
  <si>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</si>
  <si>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</si>
  <si>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</si>
  <si>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</si>
  <si>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</si>
  <si>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</si>
  <si>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</si>
  <si>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</si>
  <si>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</si>
  <si>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</si>
  <si>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</si>
  <si>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</si>
  <si>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</si>
  <si>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</si>
  <si>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</si>
  <si>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</si>
  <si>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</si>
  <si>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</si>
  <si>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</si>
  <si>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</si>
  <si>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</si>
  <si>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</si>
  <si>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</si>
  <si>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</si>
  <si>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</si>
  <si>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</si>
  <si>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</si>
  <si>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</si>
  <si>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</si>
  <si>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</si>
  <si>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</si>
  <si>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</si>
  <si>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</si>
  <si>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</si>
  <si>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</si>
  <si>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</si>
  <si>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</si>
  <si>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</si>
  <si>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</si>
  <si>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</si>
  <si>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</si>
  <si>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</si>
  <si>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</si>
  <si>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</si>
  <si>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</si>
  <si>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</si>
  <si>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</si>
  <si>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</si>
  <si>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</si>
  <si>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</si>
  <si>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</si>
  <si>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</si>
  <si>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</si>
  <si>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</si>
  <si>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</si>
  <si>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</si>
  <si>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</si>
  <si>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</si>
  <si>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</si>
  <si>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</si>
  <si>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</si>
  <si>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</si>
  <si>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</si>
  <si>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</si>
  <si>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</si>
  <si>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</si>
  <si>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</si>
  <si>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</si>
  <si>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</si>
  <si>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</si>
  <si>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</si>
  <si>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</si>
  <si>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</si>
  <si>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</si>
  <si>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</si>
  <si>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</si>
  <si>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</si>
  <si>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</si>
  <si>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</si>
  <si>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</si>
  <si>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</si>
  <si>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</si>
  <si>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</si>
  <si>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</si>
  <si>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</si>
  <si>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</si>
  <si>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</si>
  <si>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</si>
  <si>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</si>
  <si>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</si>
  <si>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</si>
  <si>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</si>
  <si>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</si>
  <si>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</si>
  <si>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</si>
  <si>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</si>
  <si>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</si>
  <si>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</si>
  <si>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</si>
  <si>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</si>
  <si>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</si>
  <si>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</si>
  <si>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</si>
  <si>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</si>
  <si>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</si>
  <si>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</si>
  <si>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</si>
  <si>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</si>
  <si>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</si>
  <si>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</si>
  <si>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</si>
  <si>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</si>
  <si>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</si>
  <si>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</si>
  <si>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</si>
  <si>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</si>
  <si>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</si>
  <si>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</si>
  <si>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</si>
  <si>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</si>
  <si>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</si>
  <si>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</si>
  <si>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</si>
  <si>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</si>
  <si>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</si>
  <si>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</si>
  <si>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</si>
  <si>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</si>
  <si>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</si>
  <si>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</si>
  <si>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</si>
  <si>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</si>
  <si>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</si>
  <si>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</si>
  <si>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</si>
  <si>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</si>
  <si>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</si>
  <si>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</si>
  <si>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</si>
  <si>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</si>
  <si>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</si>
  <si>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</si>
  <si>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</si>
  <si>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</si>
  <si>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</si>
  <si>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</si>
  <si>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</si>
  <si>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</si>
  <si>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</si>
  <si>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</si>
  <si>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</si>
  <si>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</si>
  <si>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</si>
  <si>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</si>
  <si>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</si>
  <si>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</si>
  <si>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</si>
  <si>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</si>
  <si>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</si>
  <si>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</si>
  <si>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</si>
  <si>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</si>
  <si>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</si>
  <si>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</si>
  <si>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</si>
  <si>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</si>
  <si>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</si>
  <si>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</si>
  <si>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</si>
  <si>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</si>
  <si>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</si>
  <si>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</si>
  <si>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</si>
  <si>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</si>
  <si>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</si>
  <si>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</si>
  <si>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</si>
  <si>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</si>
  <si>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</si>
  <si>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</si>
  <si>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</si>
  <si>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</si>
  <si>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</si>
  <si>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</si>
  <si>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</si>
  <si>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</si>
  <si>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</si>
  <si>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</si>
  <si>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</si>
  <si>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</si>
  <si>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</si>
  <si>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</si>
  <si>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</si>
  <si>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</si>
  <si>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</si>
  <si>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</si>
  <si>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</si>
  <si>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</si>
  <si>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</si>
  <si>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</si>
  <si>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</si>
  <si>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</si>
  <si>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</si>
  <si>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</si>
  <si>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</si>
  <si>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</si>
  <si>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</si>
  <si>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</si>
  <si>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</si>
  <si>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</si>
  <si>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</si>
  <si>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</si>
  <si>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</si>
  <si>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</si>
  <si>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</si>
  <si>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</si>
  <si>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</si>
  <si>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</si>
  <si>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</si>
  <si>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</si>
  <si>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</si>
  <si>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</si>
  <si>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</si>
  <si>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</si>
  <si>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</si>
  <si>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</si>
  <si>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</si>
  <si>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</si>
  <si>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</si>
  <si>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</si>
  <si>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</si>
  <si>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</si>
  <si>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</si>
  <si>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</si>
  <si>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</si>
  <si>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</si>
  <si>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</si>
  <si>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</si>
  <si>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</si>
  <si>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</si>
  <si>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</si>
  <si>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</si>
  <si>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</si>
  <si>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</si>
  <si>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</si>
  <si>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</si>
  <si>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</si>
  <si>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</si>
  <si>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</si>
  <si>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</si>
  <si>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</si>
  <si>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</si>
  <si>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</si>
  <si>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</si>
  <si>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</si>
  <si>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</si>
  <si>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</si>
  <si>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</si>
  <si>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</si>
  <si>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</si>
  <si>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</si>
  <si>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</si>
  <si>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</si>
  <si>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</si>
  <si>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</si>
  <si>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</si>
  <si>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</si>
  <si>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</si>
  <si>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</si>
  <si>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</si>
  <si>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</si>
  <si>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</si>
  <si>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</si>
  <si>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</si>
  <si>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</si>
  <si>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</si>
  <si>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</si>
  <si>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</si>
  <si>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</si>
  <si>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</si>
  <si>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</si>
  <si>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</si>
  <si>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</si>
  <si>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</si>
  <si>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</si>
  <si>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</si>
  <si>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</si>
  <si>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</si>
  <si>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</si>
  <si>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</si>
  <si>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</si>
  <si>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</si>
  <si>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</si>
  <si>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</si>
  <si>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</si>
  <si>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</si>
  <si>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</si>
  <si>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</si>
  <si>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</si>
  <si>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</si>
  <si>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</si>
  <si>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</si>
  <si>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</si>
  <si>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</si>
  <si>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</si>
  <si>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</si>
  <si>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</si>
  <si>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</si>
  <si>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</si>
  <si>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</si>
  <si>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</si>
  <si>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</si>
  <si>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</si>
  <si>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</si>
  <si>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</si>
  <si>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</si>
  <si>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</si>
  <si>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</si>
  <si>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</si>
  <si>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</si>
  <si>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</si>
  <si>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</si>
  <si>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</si>
  <si>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</si>
  <si>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</si>
  <si>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</si>
  <si>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</si>
  <si>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</si>
  <si>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</si>
  <si>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</si>
  <si>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</si>
  <si>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</si>
  <si>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</si>
  <si>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</si>
  <si>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</si>
  <si>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</si>
  <si>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</si>
  <si>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</si>
  <si>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</si>
  <si>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</si>
  <si>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</si>
  <si>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</si>
  <si>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</si>
  <si>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</si>
  <si>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</si>
  <si>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</si>
  <si>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</si>
  <si>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</si>
  <si>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</si>
  <si>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</si>
  <si>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</si>
  <si>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</si>
  <si>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</si>
  <si>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</si>
  <si>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</si>
  <si>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</si>
  <si>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</si>
  <si>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</si>
  <si>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</si>
  <si>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</si>
  <si>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</si>
  <si>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</si>
  <si>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</si>
  <si>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</si>
  <si>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</si>
  <si>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</si>
  <si>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</si>
  <si>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</si>
  <si>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</si>
  <si>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</si>
  <si>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</si>
  <si>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</si>
  <si>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</si>
  <si>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</si>
  <si>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</si>
  <si>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</si>
  <si>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</si>
  <si>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</si>
  <si>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</si>
  <si>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</si>
  <si>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</si>
  <si>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</si>
  <si>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</si>
  <si>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</si>
  <si>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</si>
  <si>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</si>
  <si>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</si>
  <si>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</si>
  <si>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</si>
  <si>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</si>
  <si>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</si>
  <si>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</si>
  <si>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</si>
  <si>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</si>
  <si>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</si>
  <si>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</si>
  <si>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</si>
  <si>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</si>
  <si>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</si>
  <si>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</si>
  <si>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</si>
  <si>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</si>
  <si>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</si>
  <si>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</si>
  <si>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</si>
  <si>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</si>
  <si>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</si>
  <si>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</si>
  <si>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</si>
  <si>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</si>
  <si>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</si>
  <si>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</si>
  <si>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</si>
  <si>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</si>
  <si>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</si>
  <si>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</si>
  <si>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</si>
  <si>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</si>
  <si>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</si>
  <si>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</si>
  <si>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</si>
  <si>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</si>
  <si>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</si>
  <si>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</si>
  <si>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</si>
  <si>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</si>
  <si>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</si>
  <si>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</si>
  <si>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</si>
  <si>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</si>
  <si>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</si>
  <si>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</si>
  <si>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</si>
  <si>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</si>
  <si>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</si>
  <si>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</si>
  <si>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</si>
  <si>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</si>
  <si>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</si>
  <si>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</si>
  <si>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</si>
  <si>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</si>
  <si>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</si>
  <si>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</si>
  <si>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</si>
  <si>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</si>
  <si>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</si>
  <si>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</si>
  <si>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</si>
  <si>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</si>
  <si>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</si>
  <si>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</si>
  <si>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</si>
  <si>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</si>
  <si>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</si>
  <si>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</si>
  <si>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</si>
  <si>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</si>
  <si>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</si>
  <si>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</si>
  <si>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</si>
  <si>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</si>
  <si>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</si>
  <si>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</si>
  <si>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</si>
  <si>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</si>
  <si>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</si>
  <si>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</si>
  <si>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</si>
  <si>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</si>
  <si>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</si>
  <si>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</si>
  <si>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</si>
  <si>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</si>
  <si>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</si>
  <si>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</si>
  <si>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</si>
  <si>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</si>
  <si>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</si>
  <si>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</si>
  <si>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</si>
  <si>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</si>
  <si>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</si>
  <si>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</si>
  <si>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</si>
  <si>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</si>
  <si>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</si>
  <si>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</si>
  <si>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</si>
  <si>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</si>
  <si>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</si>
  <si>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</si>
  <si>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</si>
  <si>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</si>
  <si>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</si>
  <si>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</si>
  <si>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</si>
  <si>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</si>
  <si>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</si>
  <si>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</si>
  <si>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</si>
  <si>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</si>
  <si>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</si>
  <si>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</si>
  <si>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</si>
  <si>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</si>
  <si>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</si>
  <si>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</si>
  <si>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</si>
  <si>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</si>
  <si>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</si>
  <si>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</si>
  <si>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</si>
  <si>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</si>
  <si>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</si>
  <si>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</si>
  <si>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</si>
  <si>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</si>
  <si>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</si>
  <si>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</si>
  <si>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</si>
  <si>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</si>
  <si>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</si>
  <si>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</si>
  <si>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</si>
  <si>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</si>
  <si>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</si>
  <si>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</si>
  <si>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</si>
  <si>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</si>
  <si>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</si>
  <si>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</si>
  <si>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</si>
  <si>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</si>
  <si>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</si>
  <si>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</si>
  <si>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</si>
  <si>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</si>
  <si>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</si>
  <si>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</si>
  <si>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</si>
  <si>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</si>
  <si>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</si>
  <si>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</si>
  <si>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</si>
  <si>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</si>
  <si>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</si>
  <si>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</si>
  <si>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</si>
  <si>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</si>
  <si>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</si>
  <si>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</si>
  <si>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</si>
  <si>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</si>
  <si>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</si>
  <si>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</si>
  <si>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</si>
  <si>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</si>
  <si>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</si>
  <si>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</si>
  <si>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</si>
  <si>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</si>
  <si>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</si>
  <si>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</si>
  <si>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</si>
  <si>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</si>
  <si>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</si>
  <si>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</si>
  <si>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</si>
  <si>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</si>
  <si>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</si>
  <si>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</si>
  <si>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</si>
  <si>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</si>
  <si>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</si>
  <si>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</si>
  <si>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</si>
  <si>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</si>
  <si>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</si>
  <si>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</si>
  <si>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</si>
  <si>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</si>
  <si>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</si>
  <si>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</si>
  <si>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</si>
  <si>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</si>
  <si>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</si>
  <si>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</si>
  <si>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</si>
  <si>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</si>
  <si>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</si>
  <si>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</si>
  <si>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</si>
  <si>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</si>
  <si>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</si>
  <si>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</si>
  <si>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</si>
  <si>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</si>
  <si>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</si>
  <si>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</si>
  <si>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</si>
  <si>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</si>
  <si>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</si>
  <si>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</si>
  <si>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</si>
  <si>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</si>
  <si>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</si>
  <si>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</si>
  <si>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</si>
  <si>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</si>
  <si>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</si>
  <si>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</si>
  <si>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</si>
  <si>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</si>
  <si>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</si>
  <si>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</si>
  <si>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</si>
  <si>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</si>
  <si>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</si>
  <si>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</si>
  <si>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</si>
  <si>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</si>
  <si>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</si>
  <si>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</si>
  <si>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</si>
  <si>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</si>
  <si>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</si>
  <si>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</si>
  <si>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</si>
  <si>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</si>
  <si>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</si>
  <si>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</si>
  <si>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</si>
  <si>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</si>
  <si>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</si>
  <si>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</si>
  <si>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</si>
  <si>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</si>
  <si>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</si>
  <si>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</si>
  <si>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</si>
  <si>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</si>
  <si>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</si>
  <si>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</si>
  <si>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</si>
  <si>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</si>
  <si>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</si>
  <si>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</si>
  <si>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</si>
  <si>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</si>
  <si>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</si>
  <si>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</si>
  <si>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</si>
  <si>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</si>
  <si>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</si>
  <si>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</si>
  <si>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</si>
  <si>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</si>
  <si>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</si>
  <si>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</si>
  <si>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</si>
  <si>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</si>
  <si>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</si>
  <si>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</si>
  <si>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</si>
  <si>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</si>
  <si>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</si>
  <si>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</si>
  <si>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</si>
  <si>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</si>
  <si>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</si>
  <si>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</si>
  <si>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</si>
  <si>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</si>
  <si>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</si>
  <si>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</si>
  <si>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</si>
  <si>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</si>
  <si>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</si>
  <si>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</si>
  <si>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</si>
  <si>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</si>
  <si>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</si>
  <si>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</si>
  <si>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</si>
  <si>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</si>
  <si>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</si>
  <si>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</si>
  <si>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</si>
  <si>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</si>
  <si>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</si>
  <si>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</si>
  <si>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</si>
  <si>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</si>
  <si>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</si>
  <si>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</si>
  <si>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</si>
  <si>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</si>
  <si>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</si>
  <si>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</si>
  <si>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</si>
  <si>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</si>
  <si>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</si>
  <si>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</si>
  <si>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</si>
  <si>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</si>
  <si>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</si>
  <si>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</si>
  <si>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</si>
  <si>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</si>
  <si>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</si>
  <si>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</si>
  <si>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</si>
  <si>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</si>
  <si>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</si>
  <si>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</si>
  <si>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</si>
  <si>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</si>
  <si>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</si>
  <si>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</si>
  <si>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</si>
  <si>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</si>
  <si>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</si>
  <si>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</si>
  <si>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</si>
  <si>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</si>
  <si>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</si>
  <si>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</si>
  <si>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</si>
  <si>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</si>
  <si>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</si>
  <si>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</si>
  <si>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</si>
  <si>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</si>
  <si>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</si>
  <si>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</si>
  <si>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</si>
  <si>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</si>
  <si>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</si>
  <si>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</si>
  <si>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</si>
  <si>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</si>
  <si>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</si>
  <si>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</si>
  <si>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</si>
  <si>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</si>
  <si>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</si>
  <si>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</si>
  <si>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</si>
  <si>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</si>
  <si>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</si>
  <si>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</si>
  <si>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</si>
  <si>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</si>
  <si>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</si>
  <si>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</si>
  <si>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</si>
  <si>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</si>
  <si>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</si>
  <si>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</si>
  <si>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</si>
  <si>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</si>
  <si>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</si>
  <si>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</si>
  <si>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</si>
  <si>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</si>
  <si>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</si>
  <si>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</si>
  <si>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</si>
  <si>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</si>
  <si>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</si>
  <si>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</si>
  <si>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</si>
  <si>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</si>
  <si>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</si>
  <si>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</si>
  <si>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</si>
  <si>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</si>
  <si>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</si>
  <si>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</si>
  <si>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</si>
  <si>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</si>
  <si>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</si>
  <si>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</si>
  <si>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</si>
  <si>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</si>
  <si>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</si>
  <si>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</si>
  <si>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</si>
  <si>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</si>
  <si>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</si>
  <si>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</si>
  <si>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</si>
  <si>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</si>
  <si>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</si>
  <si>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</si>
  <si>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</si>
  <si>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</si>
  <si>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</si>
  <si>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</si>
  <si>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</si>
  <si>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</si>
  <si>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</si>
  <si>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</si>
  <si>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</si>
  <si>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</si>
  <si>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</si>
  <si>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</si>
  <si>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</si>
  <si>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</si>
  <si>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</si>
  <si>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</si>
  <si>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</si>
  <si>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</si>
  <si>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</si>
  <si>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</si>
  <si>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</si>
  <si>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</si>
  <si>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</si>
  <si>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</si>
  <si>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</si>
  <si>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</si>
  <si>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</si>
  <si>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</si>
  <si>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</si>
  <si>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</si>
  <si>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</si>
  <si>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</si>
  <si>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</si>
  <si>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</si>
  <si>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</si>
  <si>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</si>
  <si>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</si>
  <si>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</si>
  <si>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</si>
  <si>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</si>
  <si>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</si>
  <si>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</si>
  <si>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</si>
  <si>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</si>
  <si>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</si>
  <si>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</si>
  <si>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</si>
  <si>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</si>
  <si>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</si>
  <si>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</si>
  <si>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</si>
  <si>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</si>
  <si>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</si>
  <si>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</si>
  <si>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</si>
  <si>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</si>
  <si>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</si>
  <si>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</si>
  <si>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</si>
  <si>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</si>
  <si>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</si>
  <si>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</si>
  <si>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</si>
  <si>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</si>
  <si>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</si>
  <si>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</si>
  <si>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</si>
  <si>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</si>
  <si>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</si>
  <si>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</si>
  <si>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</si>
  <si>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</si>
  <si>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</si>
  <si>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</si>
  <si>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</si>
  <si>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</si>
  <si>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</si>
  <si>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</si>
  <si>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</si>
  <si>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</si>
  <si>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</si>
  <si>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</si>
  <si>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</si>
  <si>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</si>
  <si>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</si>
  <si>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</si>
  <si>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</si>
  <si>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</si>
  <si>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</si>
  <si>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</si>
  <si>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</si>
  <si>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</si>
  <si>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</si>
  <si>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</si>
  <si>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</si>
  <si>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</si>
  <si>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</si>
  <si>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</si>
  <si>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</si>
  <si>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</si>
  <si>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</si>
  <si>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</si>
  <si>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</si>
  <si>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</si>
  <si>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</si>
  <si>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</si>
  <si>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</si>
  <si>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</si>
  <si>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</si>
  <si>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</si>
  <si>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</si>
  <si>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</si>
  <si>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</si>
  <si>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</si>
  <si>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</si>
  <si>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</si>
  <si>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</si>
  <si>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</si>
  <si>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</si>
  <si>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</si>
  <si>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</si>
  <si>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</si>
  <si>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</si>
  <si>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</si>
  <si>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</si>
  <si>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</si>
  <si>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</si>
  <si>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</si>
  <si>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</si>
  <si>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</si>
  <si>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</si>
  <si>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</si>
  <si>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</si>
  <si>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</si>
  <si>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</si>
  <si>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</si>
  <si>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</si>
  <si>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</si>
  <si>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</si>
  <si>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</si>
  <si>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</si>
  <si>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</si>
  <si>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</si>
  <si>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</si>
  <si>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</si>
  <si>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</si>
  <si>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</si>
  <si>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</si>
  <si>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</si>
  <si>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</si>
  <si>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</si>
  <si>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</si>
  <si>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</si>
  <si>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</si>
  <si>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</si>
  <si>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</si>
  <si>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</si>
  <si>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</si>
  <si>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</si>
  <si>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</si>
  <si>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</si>
  <si>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</si>
  <si>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</si>
  <si>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</si>
  <si>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</si>
  <si>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</si>
  <si>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</si>
  <si>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</si>
  <si>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</si>
  <si>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</si>
  <si>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</si>
  <si>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</si>
  <si>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</si>
  <si>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</si>
  <si>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</si>
  <si>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</si>
  <si>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</si>
  <si>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</si>
  <si>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</si>
  <si>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</si>
  <si>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</si>
  <si>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</si>
  <si>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</si>
  <si>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</si>
  <si>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</si>
  <si>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</si>
  <si>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</si>
  <si>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</si>
  <si>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</si>
  <si>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</si>
  <si>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</si>
  <si>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</si>
  <si>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</si>
  <si>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</si>
  <si>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</si>
  <si>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</si>
  <si>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</si>
  <si>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</si>
  <si>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</si>
  <si>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</si>
  <si>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</si>
  <si>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</si>
  <si>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</si>
  <si>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</si>
  <si>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</si>
  <si>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</si>
  <si>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</si>
  <si>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</si>
  <si>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</si>
  <si>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</si>
  <si>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</si>
  <si>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</si>
  <si>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</si>
  <si>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</si>
  <si>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</si>
  <si>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</si>
  <si>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</si>
  <si>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</si>
  <si>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</si>
  <si>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</si>
  <si>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</si>
  <si>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</si>
  <si>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</si>
  <si>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</si>
  <si>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</si>
  <si>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</si>
  <si>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</si>
  <si>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</si>
  <si>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</si>
  <si>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</si>
  <si>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</si>
  <si>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</si>
  <si>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</si>
  <si>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</si>
  <si>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</si>
  <si>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</si>
  <si>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</si>
  <si>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</si>
  <si>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</si>
  <si>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</si>
  <si>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</si>
  <si>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</si>
  <si>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</si>
  <si>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</si>
  <si>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</si>
  <si>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</si>
  <si>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</si>
  <si>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</si>
  <si>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</si>
  <si>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</si>
  <si>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</si>
  <si>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</si>
  <si>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</si>
  <si>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</si>
  <si>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</si>
  <si>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</si>
  <si>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</si>
  <si>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</si>
  <si>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</si>
  <si>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</si>
  <si>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</si>
  <si>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</si>
  <si>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</si>
  <si>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</si>
  <si>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</si>
  <si>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</si>
  <si>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</si>
  <si>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</si>
  <si>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</si>
  <si>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</si>
  <si>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</si>
  <si>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</si>
  <si>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</si>
  <si>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</si>
  <si>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</si>
  <si>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</si>
  <si>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</si>
  <si>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</si>
  <si>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</si>
  <si>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</si>
  <si>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</si>
  <si>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</si>
  <si>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</si>
  <si>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</si>
  <si>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</si>
  <si>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</si>
  <si>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</si>
  <si>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</si>
  <si>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</si>
  <si>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</si>
  <si>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</si>
  <si>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</si>
  <si>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</si>
  <si>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</si>
  <si>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</si>
  <si>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</si>
  <si>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</si>
  <si>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</si>
  <si>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</si>
  <si>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</si>
  <si>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</si>
  <si>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</si>
  <si>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</si>
  <si>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</si>
  <si>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</si>
  <si>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</si>
  <si>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</si>
  <si>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</si>
  <si>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</si>
  <si>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</si>
  <si>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</si>
  <si>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</si>
  <si>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</si>
  <si>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</si>
  <si>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</si>
  <si>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</si>
  <si>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</si>
  <si>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</si>
  <si>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</si>
  <si>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</si>
  <si>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</si>
  <si>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</si>
  <si>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</si>
  <si>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</si>
  <si>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</si>
  <si>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</si>
  <si>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</si>
  <si>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</si>
  <si>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</si>
  <si>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</si>
  <si>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</si>
  <si>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</si>
  <si>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</si>
  <si>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</si>
  <si>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</si>
  <si>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</si>
  <si>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</si>
  <si>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</si>
  <si>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</si>
  <si>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</si>
  <si>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</si>
  <si>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</si>
  <si>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</si>
  <si>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</si>
  <si>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</si>
  <si>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</si>
  <si>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</si>
  <si>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</si>
  <si>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</si>
  <si>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</si>
  <si>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</si>
  <si>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</si>
  <si>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</si>
  <si>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</si>
  <si>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</si>
  <si>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</si>
  <si>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</si>
  <si>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</si>
  <si>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</si>
  <si>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</si>
  <si>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</si>
  <si>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</si>
  <si>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</si>
  <si>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</si>
  <si>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</si>
  <si>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</si>
  <si>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</si>
  <si>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</si>
  <si>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</si>
  <si>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</si>
  <si>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</si>
  <si>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</si>
  <si>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</si>
  <si>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</si>
  <si>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</si>
  <si>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</si>
  <si>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</si>
  <si>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</si>
  <si>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</si>
  <si>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</si>
  <si>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</si>
  <si>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</si>
  <si>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</si>
  <si>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</si>
  <si>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</si>
  <si>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</si>
  <si>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</si>
  <si>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</si>
  <si>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</si>
  <si>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</si>
  <si>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</si>
  <si>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</si>
  <si>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</si>
  <si>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</si>
  <si>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</si>
  <si>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</si>
  <si>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</si>
  <si>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</si>
  <si>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</si>
  <si>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</si>
  <si>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</si>
  <si>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</si>
  <si>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</si>
  <si>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</si>
  <si>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</si>
  <si>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</si>
  <si>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</si>
  <si>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</si>
  <si>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</si>
  <si>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</si>
  <si>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</si>
  <si>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</si>
  <si>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</si>
  <si>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</si>
  <si>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</si>
  <si>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</si>
  <si>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</si>
  <si>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</si>
  <si>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</si>
  <si>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</si>
  <si>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</si>
  <si>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</si>
  <si>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</si>
  <si>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</si>
  <si>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</si>
  <si>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</si>
  <si>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</si>
  <si>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</si>
  <si>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</si>
  <si>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</si>
  <si>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</si>
  <si>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</si>
  <si>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</si>
  <si>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</si>
  <si>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</si>
  <si>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</si>
  <si>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</si>
  <si>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</si>
  <si>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</si>
  <si>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</si>
  <si>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</si>
  <si>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</si>
  <si>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</si>
  <si>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</si>
  <si>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</si>
  <si>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</si>
  <si>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</si>
  <si>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</si>
  <si>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</si>
  <si>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</si>
  <si>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</si>
  <si>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</si>
  <si>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</si>
  <si>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</si>
  <si>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</si>
  <si>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</si>
  <si>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</si>
  <si>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</si>
  <si>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</si>
  <si>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</si>
  <si>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</si>
  <si>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</si>
  <si>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</si>
  <si>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</si>
  <si>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</si>
  <si>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</si>
  <si>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</si>
  <si>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</si>
  <si>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</si>
  <si>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</si>
  <si>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</si>
  <si>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</si>
  <si>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</si>
  <si>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</si>
  <si>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</si>
  <si>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</si>
  <si>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</si>
  <si>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</si>
  <si>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</si>
  <si>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</si>
  <si>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</si>
  <si>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</si>
  <si>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</si>
  <si>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</si>
  <si>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</si>
  <si>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</si>
  <si>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</si>
  <si>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</si>
  <si>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</si>
  <si>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</si>
  <si>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</si>
  <si>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</si>
  <si>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</si>
  <si>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</si>
  <si>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</si>
  <si>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</si>
  <si>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</si>
  <si>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</si>
  <si>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</si>
  <si>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</si>
  <si>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</si>
  <si>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</si>
  <si>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</si>
  <si>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</si>
  <si>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</si>
  <si>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</si>
  <si>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</si>
  <si>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</si>
  <si>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</si>
  <si>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</si>
  <si>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</si>
  <si>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</si>
  <si>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</si>
  <si>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</si>
  <si>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</si>
  <si>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</si>
  <si>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</si>
  <si>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</si>
  <si>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</si>
  <si>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</si>
  <si>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</si>
  <si>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</si>
  <si>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</si>
  <si>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</si>
  <si>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</si>
  <si>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</si>
  <si>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</si>
  <si>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</si>
  <si>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</si>
  <si>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</si>
  <si>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</si>
  <si>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</si>
  <si>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</si>
  <si>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</si>
  <si>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</si>
  <si>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</si>
  <si>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</si>
  <si>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</si>
  <si>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</si>
  <si>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</si>
  <si>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</si>
  <si>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</si>
  <si>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</si>
  <si>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</si>
  <si>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</si>
  <si>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</si>
  <si>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</si>
  <si>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</si>
  <si>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</si>
  <si>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</si>
  <si>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</si>
  <si>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</si>
  <si>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</si>
  <si>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</si>
  <si>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</si>
  <si>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</si>
  <si>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</si>
  <si>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</si>
  <si>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</si>
  <si>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</si>
  <si>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</si>
  <si>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</si>
  <si>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</si>
  <si>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</si>
  <si>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</si>
  <si>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</si>
  <si>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</si>
  <si>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</si>
  <si>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</si>
  <si>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</si>
  <si>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</si>
  <si>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</si>
  <si>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</si>
  <si>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</si>
  <si>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</si>
  <si>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</si>
  <si>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</si>
  <si>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</si>
  <si>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</si>
  <si>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</si>
  <si>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</si>
  <si>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</si>
  <si>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</si>
  <si>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</si>
  <si>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</si>
  <si>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</si>
  <si>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</si>
  <si>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</si>
  <si>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</si>
  <si>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</si>
  <si>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</si>
  <si>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</si>
  <si>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</si>
  <si>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</si>
  <si>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</si>
  <si>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</si>
  <si>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</si>
  <si>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</si>
  <si>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</si>
  <si>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</si>
  <si>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</si>
  <si>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</si>
  <si>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</si>
  <si>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</si>
  <si>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</si>
  <si>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</si>
  <si>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</si>
  <si>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</si>
  <si>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</si>
  <si>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</si>
  <si>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</si>
  <si>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</si>
  <si>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</si>
  <si>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</si>
  <si>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</si>
  <si>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</si>
  <si>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</si>
  <si>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</si>
  <si>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</si>
  <si>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</si>
  <si>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</si>
  <si>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</si>
  <si>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</si>
  <si>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</si>
  <si>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</si>
  <si>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</si>
  <si>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</si>
  <si>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</si>
  <si>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</si>
  <si>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</si>
  <si>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</si>
  <si>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</si>
  <si>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</si>
  <si>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</si>
  <si>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</si>
  <si>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</si>
  <si>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</si>
  <si>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</si>
  <si>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</si>
  <si>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</si>
  <si>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</si>
  <si>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</si>
  <si>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</si>
  <si>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</si>
  <si>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</si>
  <si>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</si>
  <si>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</si>
  <si>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</si>
  <si>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</si>
  <si>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</si>
  <si>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</si>
  <si>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</si>
  <si>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</si>
  <si>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</si>
  <si>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</si>
  <si>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</si>
  <si>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</si>
  <si>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</si>
  <si>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</si>
  <si>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</si>
  <si>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</si>
  <si>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</si>
  <si>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</si>
  <si>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</si>
  <si>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</si>
  <si>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</si>
  <si>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</si>
  <si>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</si>
  <si>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</si>
  <si>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</si>
  <si>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</si>
  <si>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</si>
  <si>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</si>
  <si>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</si>
  <si>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</si>
  <si>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</si>
  <si>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</si>
  <si>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</si>
  <si>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</si>
  <si>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</si>
  <si>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</si>
  <si>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</si>
  <si>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</si>
  <si>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</si>
  <si>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</si>
  <si>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</si>
  <si>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</si>
  <si>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</si>
  <si>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</si>
  <si>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</si>
  <si>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</si>
  <si>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</si>
  <si>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</si>
  <si>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</si>
  <si>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</si>
  <si>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</si>
  <si>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</si>
  <si>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</si>
  <si>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</si>
  <si>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</si>
  <si>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</si>
  <si>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</si>
  <si>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</si>
  <si>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</si>
  <si>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</si>
  <si>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</si>
  <si>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</si>
  <si>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</si>
  <si>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</si>
  <si>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</si>
  <si>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</si>
  <si>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</si>
  <si>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</si>
  <si>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</si>
  <si>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</si>
  <si>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</si>
  <si>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</si>
  <si>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</si>
  <si>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</si>
  <si>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</si>
  <si>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</si>
  <si>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</si>
  <si>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</si>
  <si>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</si>
  <si>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</si>
  <si>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</si>
  <si>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</si>
  <si>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</si>
  <si>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</si>
  <si>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</si>
  <si>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</si>
  <si>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</si>
  <si>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</si>
  <si>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</si>
  <si>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</si>
  <si>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</si>
  <si>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</si>
  <si>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</si>
  <si>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</si>
  <si>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</si>
  <si>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</si>
  <si>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</si>
  <si>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</si>
  <si>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</si>
  <si>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</si>
  <si>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</si>
  <si>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</si>
  <si>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</si>
  <si>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</si>
  <si>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</si>
  <si>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</si>
  <si>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</si>
  <si>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</si>
  <si>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</si>
  <si>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</si>
  <si>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</si>
  <si>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</si>
  <si>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</si>
  <si>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</si>
  <si>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</si>
  <si>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</si>
  <si>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</si>
  <si>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</si>
  <si>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</si>
  <si>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</si>
  <si>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</si>
  <si>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</si>
  <si>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</si>
  <si>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</si>
  <si>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</si>
  <si>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</si>
  <si>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</si>
  <si>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</si>
  <si>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</si>
  <si>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</si>
  <si>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</si>
  <si>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</si>
  <si>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</si>
  <si>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</si>
  <si>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</si>
  <si>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</si>
  <si>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</si>
  <si>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</si>
  <si>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</si>
  <si>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</si>
  <si>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</si>
  <si>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</si>
  <si>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</si>
  <si>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</si>
  <si>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</si>
  <si>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</si>
  <si>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</si>
  <si>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</si>
  <si>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</si>
  <si>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</si>
  <si>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</si>
  <si>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</si>
  <si>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</si>
  <si>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</si>
  <si>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</si>
  <si>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</si>
  <si>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</si>
  <si>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</si>
  <si>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</si>
  <si>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</si>
  <si>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</si>
  <si>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</si>
  <si>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</si>
  <si>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</si>
  <si>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</si>
  <si>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</si>
  <si>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</si>
  <si>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</si>
  <si>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</si>
  <si>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</si>
  <si>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</si>
  <si>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</si>
  <si>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</si>
  <si>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</si>
  <si>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</si>
  <si>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</si>
  <si>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</si>
  <si>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</si>
  <si>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</si>
  <si>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</si>
  <si>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</si>
  <si>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</si>
  <si>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</si>
  <si>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</si>
  <si>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</si>
  <si>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</si>
  <si>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</si>
  <si>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</si>
  <si>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</si>
  <si>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</si>
  <si>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</si>
  <si>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</si>
  <si>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</si>
  <si>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</si>
  <si>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</si>
  <si>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</si>
  <si>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</si>
  <si>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</si>
  <si>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</si>
  <si>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</si>
  <si>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</si>
  <si>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</si>
  <si>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</si>
  <si>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</si>
  <si>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</si>
  <si>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</si>
  <si>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</si>
  <si>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</si>
  <si>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</si>
  <si>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</si>
  <si>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</si>
  <si>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</si>
  <si>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</si>
  <si>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</si>
  <si>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</si>
  <si>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</si>
  <si>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</si>
  <si>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</si>
  <si>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</si>
  <si>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</si>
  <si>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</si>
  <si>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</si>
  <si>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</si>
  <si>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</si>
  <si>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</si>
  <si>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</si>
  <si>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</si>
  <si>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</si>
  <si>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</si>
  <si>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</si>
  <si>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</si>
  <si>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</si>
  <si>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</si>
  <si>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</si>
  <si>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</si>
  <si>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</si>
  <si>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</si>
  <si>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</si>
  <si>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</si>
  <si>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</si>
  <si>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</si>
  <si>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</si>
  <si>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</si>
  <si>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</si>
  <si>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</si>
  <si>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</si>
  <si>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</si>
  <si>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</si>
  <si>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</si>
  <si>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</si>
  <si>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</si>
  <si>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</si>
  <si>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</si>
  <si>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</si>
  <si>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</si>
  <si>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</si>
  <si>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</si>
  <si>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</si>
  <si>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</si>
  <si>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</si>
  <si>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</si>
  <si>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</si>
  <si>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</si>
  <si>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</si>
  <si>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</si>
  <si>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</si>
  <si>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</si>
  <si>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</si>
  <si>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</si>
  <si>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</si>
  <si>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</si>
  <si>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</si>
  <si>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</si>
  <si>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</si>
  <si>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</si>
  <si>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</si>
  <si>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</si>
  <si>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</si>
  <si>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</si>
  <si>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</si>
  <si>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</si>
  <si>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</si>
  <si>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</si>
  <si>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</si>
  <si>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</si>
  <si>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</si>
  <si>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</si>
  <si>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</si>
  <si>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</si>
  <si>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</si>
  <si>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</si>
  <si>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</si>
  <si>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</si>
  <si>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</si>
  <si>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</si>
  <si>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</si>
  <si>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</si>
  <si>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</si>
  <si>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</si>
  <si>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</si>
  <si>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</si>
  <si>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</si>
  <si>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</si>
  <si>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</si>
  <si>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</si>
  <si>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</si>
  <si>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</si>
  <si>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</si>
  <si>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</si>
  <si>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</si>
  <si>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</si>
  <si>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</si>
  <si>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</si>
  <si>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</si>
  <si>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</si>
  <si>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</si>
  <si>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</si>
  <si>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</si>
  <si>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</si>
  <si>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</si>
  <si>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</si>
  <si>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</si>
  <si>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</si>
  <si>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</si>
  <si>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</si>
  <si>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</si>
  <si>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</si>
  <si>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</si>
  <si>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</si>
  <si>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</si>
  <si>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</si>
  <si>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</si>
  <si>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</si>
  <si>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</si>
  <si>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</si>
  <si>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</si>
  <si>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</si>
  <si>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</si>
  <si>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</si>
  <si>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</si>
  <si>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</si>
  <si>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</si>
  <si>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</si>
  <si>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</si>
  <si>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</si>
  <si>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</si>
  <si>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</si>
  <si>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</si>
  <si>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</si>
  <si>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</si>
  <si>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</si>
  <si>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</si>
  <si>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</si>
  <si>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</si>
  <si>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</si>
  <si>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</si>
  <si>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</si>
  <si>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</si>
  <si>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</si>
  <si>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</si>
  <si>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</si>
  <si>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</si>
  <si>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</si>
  <si>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</si>
  <si>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</si>
  <si>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</si>
  <si>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</si>
  <si>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</si>
  <si>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</si>
  <si>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</si>
  <si>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</si>
  <si>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</si>
  <si>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</si>
  <si>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</si>
  <si>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</si>
  <si>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</si>
  <si>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</si>
  <si>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</si>
  <si>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</si>
  <si>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</si>
  <si>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</si>
  <si>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</si>
  <si>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</si>
  <si>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</si>
  <si>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</si>
  <si>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</si>
  <si>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</si>
  <si>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</si>
  <si>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</si>
  <si>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</si>
  <si>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</si>
  <si>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</si>
  <si>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</si>
  <si>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</si>
  <si>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</si>
  <si>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</si>
  <si>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</si>
  <si>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</si>
  <si>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</si>
  <si>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</si>
  <si>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</si>
  <si>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</si>
  <si>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</si>
  <si>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</si>
  <si>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</si>
  <si>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</si>
  <si>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</si>
  <si>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</si>
  <si>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</si>
  <si>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</si>
  <si>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</si>
  <si>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</si>
  <si>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</si>
  <si>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</si>
  <si>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</si>
  <si>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</si>
  <si>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</si>
  <si>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</si>
  <si>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</si>
  <si>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</si>
  <si>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</si>
  <si>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</si>
  <si>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</si>
  <si>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</si>
  <si>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</si>
  <si>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</si>
  <si>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</si>
  <si>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</si>
  <si>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</si>
  <si>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</si>
  <si>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</si>
  <si>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</si>
  <si>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</si>
  <si>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</si>
  <si>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</si>
  <si>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</si>
  <si>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</si>
  <si>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</si>
  <si>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</si>
  <si>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</si>
  <si>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</si>
  <si>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</si>
  <si>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</si>
  <si>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</si>
  <si>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</si>
  <si>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</si>
  <si>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</si>
  <si>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</si>
  <si>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</si>
  <si>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</si>
  <si>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</si>
  <si>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</si>
  <si>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</si>
  <si>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</si>
  <si>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</si>
  <si>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</si>
  <si>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</si>
  <si>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</si>
  <si>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</si>
  <si>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</si>
  <si>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</si>
  <si>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</si>
  <si>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</si>
  <si>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</si>
  <si>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</si>
  <si>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</si>
  <si>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</si>
  <si>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</si>
  <si>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</si>
  <si>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</si>
  <si>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</si>
  <si>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</si>
  <si>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</si>
  <si>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</si>
  <si>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</si>
  <si>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</si>
  <si>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</si>
  <si>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</si>
  <si>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</si>
  <si>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</si>
  <si>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</si>
  <si>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</si>
  <si>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</si>
  <si>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</si>
  <si>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</si>
  <si>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</si>
  <si>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</si>
  <si>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</si>
  <si>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</si>
  <si>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</si>
  <si>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</si>
  <si>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</si>
  <si>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</si>
  <si>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</si>
  <si>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</si>
  <si>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</si>
  <si>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</si>
  <si>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</si>
  <si>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</si>
  <si>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</si>
  <si>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</si>
  <si>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</si>
  <si>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</si>
  <si>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</si>
  <si>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</si>
  <si>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</si>
  <si>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</si>
  <si>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</si>
  <si>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</si>
  <si>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</si>
  <si>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</si>
  <si>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</si>
  <si>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</si>
  <si>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</si>
  <si>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</si>
  <si>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</si>
  <si>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</si>
  <si>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</si>
  <si>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</si>
  <si>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</si>
  <si>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</si>
  <si>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</si>
  <si>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</si>
  <si>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</si>
  <si>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</si>
  <si>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</si>
  <si>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</si>
  <si>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</si>
  <si>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</si>
  <si>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</si>
  <si>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</si>
  <si>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</si>
  <si>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</si>
  <si>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</si>
  <si>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</si>
  <si>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</si>
  <si>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</si>
  <si>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</si>
  <si>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</si>
  <si>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</si>
  <si>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</si>
  <si>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</si>
  <si>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</si>
  <si>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</si>
  <si>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</si>
  <si>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</si>
  <si>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</si>
  <si>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</si>
  <si>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</si>
  <si>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</si>
  <si>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</si>
  <si>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</si>
  <si>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</si>
  <si>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</si>
  <si>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</si>
  <si>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</si>
  <si>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</si>
  <si>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</si>
  <si>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</si>
  <si>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</si>
  <si>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</si>
  <si>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</si>
  <si>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</si>
  <si>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</si>
  <si>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</si>
  <si>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</si>
  <si>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</si>
  <si>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</si>
  <si>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</si>
  <si>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</si>
  <si>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</si>
  <si>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</si>
  <si>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</si>
  <si>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</si>
  <si>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</si>
  <si>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</si>
  <si>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</si>
  <si>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</si>
  <si>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</si>
  <si>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</si>
  <si>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</si>
  <si>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</si>
  <si>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</si>
  <si>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</si>
  <si>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</si>
  <si>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</si>
  <si>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</si>
  <si>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</si>
  <si>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</si>
  <si>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</si>
  <si>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</si>
  <si>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</si>
  <si>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</si>
  <si>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</si>
  <si>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</si>
  <si>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</si>
  <si>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</si>
  <si>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</si>
  <si>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</si>
  <si>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</si>
  <si>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</si>
  <si>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</si>
  <si>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</si>
  <si>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</si>
  <si>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</si>
  <si>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</si>
  <si>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</si>
  <si>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</si>
  <si>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</si>
  <si>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</si>
  <si>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</si>
  <si>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</si>
  <si>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</si>
  <si>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</si>
  <si>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</si>
  <si>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</si>
  <si>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</si>
  <si>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</si>
  <si>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</si>
  <si>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</si>
  <si>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</si>
  <si>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</si>
  <si>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</si>
  <si>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</si>
  <si>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</si>
  <si>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</si>
  <si>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</si>
  <si>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</si>
  <si>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</si>
  <si>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</si>
  <si>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</si>
  <si>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</si>
  <si>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</si>
  <si>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</si>
  <si>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</si>
  <si>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</si>
  <si>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</si>
  <si>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</si>
  <si>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</si>
  <si>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</si>
  <si>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</si>
  <si>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</si>
  <si>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</si>
  <si>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</si>
  <si>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</si>
  <si>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</si>
  <si>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</si>
  <si>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</si>
  <si>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</si>
  <si>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</si>
  <si>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</si>
  <si>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</si>
  <si>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</si>
  <si>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</si>
  <si>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</si>
  <si>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</si>
  <si>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</si>
  <si>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</si>
  <si>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</si>
  <si>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</si>
  <si>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</si>
  <si>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</si>
  <si>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</si>
  <si>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</si>
  <si>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</si>
  <si>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</si>
  <si>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</si>
  <si>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</si>
  <si>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</si>
  <si>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</si>
  <si>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</si>
  <si>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</si>
  <si>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</si>
  <si>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</si>
  <si>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</si>
  <si>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</si>
  <si>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</si>
  <si>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</si>
  <si>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</si>
  <si>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</si>
  <si>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</si>
  <si>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</si>
  <si>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</si>
  <si>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</si>
  <si>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</si>
  <si>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</si>
  <si>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</si>
  <si>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</si>
  <si>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</si>
  <si>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</si>
  <si>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</si>
  <si>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</si>
  <si>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</si>
  <si>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</si>
  <si>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</si>
  <si>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</si>
  <si>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</si>
  <si>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</si>
  <si>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</si>
  <si>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</si>
  <si>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</si>
  <si>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</si>
  <si>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</si>
  <si>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</si>
  <si>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</si>
  <si>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</si>
  <si>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</si>
  <si>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</si>
  <si>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</si>
  <si>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</si>
  <si>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</si>
  <si>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</si>
  <si>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</si>
  <si>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</si>
  <si>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</si>
  <si>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</si>
  <si>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</si>
  <si>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</si>
  <si>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</si>
  <si>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</si>
  <si>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</si>
  <si>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</si>
  <si>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</si>
  <si>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</si>
  <si>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</si>
  <si>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</si>
  <si>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</si>
  <si>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</si>
  <si>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</si>
  <si>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</si>
  <si>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</si>
  <si>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</si>
  <si>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</si>
  <si>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</si>
  <si>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</si>
  <si>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</si>
  <si>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</si>
  <si>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</si>
  <si>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</si>
  <si>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</si>
  <si>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</si>
  <si>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</si>
  <si>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</si>
  <si>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</si>
  <si>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</si>
  <si>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</si>
  <si>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</si>
  <si>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</si>
  <si>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</si>
  <si>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</si>
  <si>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</si>
  <si>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</si>
  <si>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</si>
  <si>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</si>
  <si>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</si>
  <si>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</si>
  <si>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</si>
  <si>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</si>
  <si>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</si>
  <si>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</si>
  <si>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</si>
  <si>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</si>
  <si>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</si>
  <si>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</si>
  <si>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</si>
  <si>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</si>
  <si>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</si>
  <si>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</si>
  <si>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</si>
  <si>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</si>
  <si>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</si>
  <si>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</si>
  <si>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</si>
  <si>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</si>
  <si>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</si>
  <si>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</si>
  <si>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</si>
  <si>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</si>
  <si>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</si>
  <si>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</si>
  <si>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</si>
  <si>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</si>
  <si>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</si>
  <si>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</si>
  <si>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</si>
  <si>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</si>
  <si>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</si>
  <si>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</si>
  <si>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</si>
  <si>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</si>
  <si>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</si>
  <si>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</si>
  <si>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</si>
  <si>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</si>
  <si>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</si>
  <si>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</si>
  <si>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</si>
  <si>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</si>
  <si>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</si>
  <si>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</si>
  <si>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</si>
  <si>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</si>
  <si>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</si>
  <si>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</si>
  <si>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</si>
  <si>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</si>
  <si>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</si>
  <si>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</si>
  <si>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</si>
  <si>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</si>
  <si>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</si>
  <si>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</si>
  <si>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</si>
  <si>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</si>
  <si>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</si>
  <si>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</si>
  <si>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</si>
  <si>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</si>
  <si>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</si>
  <si>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</si>
  <si>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</si>
  <si>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</si>
  <si>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</si>
  <si>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</si>
  <si>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</si>
  <si>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</si>
  <si>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</si>
  <si>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</si>
  <si>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</si>
  <si>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</si>
  <si>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</si>
  <si>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</si>
  <si>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</si>
  <si>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</si>
  <si>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</si>
  <si>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</si>
  <si>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</si>
  <si>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</si>
  <si>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</si>
  <si>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</si>
  <si>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</si>
  <si>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</si>
  <si>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</si>
  <si>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</si>
  <si>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</si>
  <si>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</si>
  <si>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</si>
  <si>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</si>
  <si>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</si>
  <si>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</si>
  <si>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</si>
  <si>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</si>
  <si>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</si>
  <si>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</si>
  <si>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</si>
  <si>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</si>
  <si>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</si>
  <si>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</si>
  <si>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</si>
  <si>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</si>
  <si>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</si>
  <si>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</si>
  <si>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</si>
  <si>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</si>
  <si>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</si>
  <si>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</si>
  <si>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</si>
  <si>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</si>
  <si>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</si>
  <si>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</si>
  <si>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</si>
  <si>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</si>
  <si>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</si>
  <si>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</si>
  <si>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</si>
  <si>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</si>
  <si>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</si>
  <si>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</si>
  <si>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</si>
  <si>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</si>
  <si>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</si>
  <si>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</si>
  <si>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</si>
  <si>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</si>
  <si>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</si>
  <si>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</si>
  <si>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</si>
  <si>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</si>
  <si>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</si>
  <si>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</si>
  <si>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</si>
  <si>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</si>
  <si>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</si>
  <si>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</si>
  <si>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</si>
  <si>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</si>
  <si>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</si>
  <si>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</si>
  <si>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</si>
  <si>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</si>
  <si>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</si>
  <si>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</si>
  <si>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</si>
  <si>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</si>
  <si>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</si>
  <si>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</si>
  <si>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</si>
  <si>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</si>
  <si>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</si>
  <si>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</si>
  <si>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</si>
  <si>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</si>
  <si>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</si>
  <si>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</si>
  <si>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</si>
  <si>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</si>
  <si>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</si>
  <si>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</si>
  <si>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</si>
  <si>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</si>
  <si>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</si>
  <si>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</si>
  <si>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</si>
  <si>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</si>
  <si>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</si>
  <si>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</si>
  <si>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</si>
  <si>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</si>
  <si>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</si>
  <si>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</si>
  <si>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</si>
  <si>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</si>
  <si>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</si>
  <si>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</si>
  <si>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</si>
  <si>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</si>
  <si>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</si>
  <si>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</si>
  <si>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</si>
  <si>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</si>
  <si>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</si>
  <si>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</si>
  <si>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</si>
  <si>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</si>
  <si>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</si>
  <si>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</si>
  <si>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</si>
  <si>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</si>
  <si>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</si>
  <si>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</si>
  <si>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</si>
  <si>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</si>
  <si>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</si>
  <si>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</si>
  <si>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</si>
  <si>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</si>
  <si>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</si>
  <si>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</si>
  <si>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</si>
  <si>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</si>
  <si>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</si>
  <si>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</si>
  <si>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</si>
  <si>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</si>
  <si>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</si>
  <si>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</si>
  <si>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</si>
  <si>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</si>
  <si>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</si>
  <si>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</si>
  <si>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</si>
  <si>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</si>
  <si>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</si>
  <si>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</si>
  <si>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</si>
  <si>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</si>
  <si>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</si>
  <si>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</si>
  <si>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</si>
  <si>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</si>
  <si>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</si>
  <si>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</si>
  <si>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</si>
  <si>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</si>
  <si>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</si>
  <si>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</si>
  <si>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</si>
  <si>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</si>
  <si>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</si>
  <si>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</si>
  <si>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</si>
  <si>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</si>
  <si>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</si>
  <si>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</si>
  <si>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</si>
  <si>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</si>
  <si>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</si>
  <si>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</si>
  <si>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</si>
  <si>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</si>
  <si>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</si>
  <si>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</si>
  <si>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</si>
  <si>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</si>
  <si>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</si>
  <si>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</si>
  <si>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</si>
  <si>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</si>
  <si>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</si>
  <si>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</si>
  <si>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</si>
  <si>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</si>
  <si>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</si>
  <si>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</si>
  <si>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</si>
  <si>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</si>
  <si>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</si>
  <si>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</si>
  <si>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</si>
  <si>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</si>
  <si>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</si>
  <si>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</si>
  <si>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</si>
  <si>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</si>
  <si>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</si>
  <si>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</si>
  <si>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</si>
  <si>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</si>
  <si>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</si>
  <si>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</si>
  <si>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</si>
  <si>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</si>
  <si>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</si>
  <si>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</si>
  <si>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</si>
  <si>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</si>
  <si>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</si>
  <si>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</si>
  <si>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</si>
  <si>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</si>
  <si>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</si>
  <si>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</si>
  <si>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</si>
  <si>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</si>
  <si>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</si>
  <si>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</si>
  <si>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</si>
  <si>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</si>
  <si>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</si>
  <si>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</si>
  <si>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</si>
  <si>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</si>
  <si>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</si>
  <si>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</si>
  <si>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</si>
  <si>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</si>
  <si>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</si>
  <si>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</si>
  <si>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</si>
  <si>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</si>
  <si>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</si>
  <si>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</si>
  <si>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</si>
  <si>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</si>
  <si>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</si>
  <si>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</si>
  <si>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</si>
  <si>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</si>
  <si>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</si>
  <si>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</si>
  <si>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</si>
  <si>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</si>
  <si>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</si>
  <si>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</si>
  <si>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</si>
  <si>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</si>
  <si>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</si>
  <si>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</si>
  <si>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</si>
  <si>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</si>
  <si>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</si>
  <si>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</si>
  <si>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</si>
  <si>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</si>
  <si>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</si>
  <si>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</si>
  <si>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</si>
  <si>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</si>
  <si>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</si>
  <si>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</si>
  <si>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</si>
  <si>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</si>
  <si>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</si>
  <si>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</si>
  <si>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</si>
  <si>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</si>
  <si>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</si>
  <si>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</si>
  <si>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</si>
  <si>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</si>
  <si>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</si>
  <si>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</si>
  <si>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</si>
  <si>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</si>
  <si>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</si>
  <si>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</si>
  <si>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</si>
  <si>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</si>
  <si>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</si>
  <si>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</si>
  <si>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</si>
  <si>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</si>
  <si>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</si>
  <si>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</si>
  <si>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</si>
  <si>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</si>
  <si>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</si>
  <si>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</si>
  <si>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</si>
  <si>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</si>
  <si>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</si>
  <si>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</si>
  <si>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</si>
  <si>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</si>
  <si>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</si>
  <si>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</si>
  <si>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</si>
  <si>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</si>
  <si>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</si>
  <si>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</si>
  <si>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</si>
  <si>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</si>
  <si>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</si>
  <si>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</si>
  <si>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</si>
  <si>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</si>
  <si>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</si>
  <si>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</si>
  <si>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</si>
  <si>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</si>
  <si>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</si>
  <si>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</si>
  <si>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</si>
  <si>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</si>
  <si>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</si>
  <si>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</si>
  <si>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</si>
  <si>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</si>
  <si>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</si>
  <si>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</si>
  <si>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</si>
  <si>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</si>
  <si>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</si>
  <si>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</si>
  <si>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</si>
  <si>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</si>
  <si>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</si>
  <si>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</si>
  <si>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</si>
  <si>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</si>
  <si>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</si>
  <si>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</si>
  <si>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</si>
  <si>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</si>
  <si>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</si>
  <si>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</si>
  <si>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</si>
  <si>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</si>
  <si>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</si>
  <si>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</si>
  <si>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</si>
  <si>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</si>
  <si>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</si>
  <si>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</si>
  <si>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</si>
  <si>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</si>
  <si>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</si>
  <si>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</si>
  <si>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</si>
  <si>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</si>
  <si>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</si>
  <si>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</si>
  <si>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</si>
  <si>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</si>
  <si>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</si>
  <si>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</si>
  <si>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</si>
  <si>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</si>
  <si>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</si>
  <si>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</si>
  <si>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</si>
  <si>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</si>
  <si>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</si>
  <si>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</si>
  <si>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</si>
  <si>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</si>
  <si>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</si>
  <si>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</si>
  <si>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</si>
  <si>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</si>
  <si>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</si>
  <si>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</si>
  <si>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</si>
  <si>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</si>
  <si>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</si>
  <si>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</si>
  <si>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</si>
  <si>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</si>
  <si>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</si>
  <si>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</si>
  <si>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</si>
  <si>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</si>
  <si>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</si>
  <si>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</si>
  <si>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</si>
  <si>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</si>
  <si>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</si>
  <si>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</si>
  <si>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</si>
  <si>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</si>
  <si>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</si>
  <si>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</si>
  <si>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</si>
  <si>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</si>
  <si>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</si>
  <si>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</si>
  <si>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</si>
  <si>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</si>
  <si>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</si>
  <si>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</si>
  <si>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</si>
  <si>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</si>
  <si>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</si>
  <si>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</si>
  <si>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</si>
  <si>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</si>
  <si>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</si>
  <si>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</si>
  <si>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</si>
  <si>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</si>
  <si>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</si>
  <si>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</si>
  <si>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</si>
  <si>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</si>
  <si>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</si>
  <si>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</si>
  <si>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</si>
  <si>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</si>
  <si>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</si>
  <si>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</si>
  <si>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</si>
  <si>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</si>
  <si>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</si>
  <si>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</si>
  <si>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</si>
  <si>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</si>
  <si>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</si>
  <si>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</si>
  <si>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</si>
  <si>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</si>
  <si>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</si>
  <si>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</si>
  <si>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</si>
  <si>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</si>
  <si>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</si>
  <si>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</si>
  <si>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</si>
  <si>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</si>
  <si>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</si>
  <si>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</si>
  <si>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</si>
  <si>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</si>
  <si>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</si>
  <si>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</si>
  <si>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</si>
  <si>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</si>
  <si>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</si>
  <si>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</si>
  <si>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</si>
  <si>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</si>
  <si>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</si>
  <si>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</si>
  <si>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</si>
  <si>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</si>
  <si>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</si>
  <si>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</si>
  <si>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</si>
  <si>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</si>
  <si>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</si>
  <si>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</si>
  <si>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</si>
  <si>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</si>
  <si>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</si>
  <si>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</si>
  <si>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</si>
  <si>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</si>
  <si>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</si>
  <si>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</si>
  <si>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</si>
  <si>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</si>
  <si>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</si>
  <si>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</si>
  <si>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</si>
  <si>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</si>
  <si>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</si>
  <si>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</si>
  <si>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</si>
  <si>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</si>
  <si>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</si>
  <si>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</si>
  <si>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</si>
  <si>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</si>
  <si>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</si>
  <si>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</si>
  <si>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</si>
  <si>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</si>
  <si>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</si>
  <si>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</si>
  <si>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</si>
  <si>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</si>
  <si>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</si>
  <si>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</si>
  <si>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</si>
  <si>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</si>
  <si>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</si>
  <si>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</si>
  <si>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</si>
  <si>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</si>
  <si>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</si>
  <si>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</si>
  <si>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</si>
  <si>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</si>
  <si>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</si>
  <si>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</si>
  <si>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</si>
  <si>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</si>
  <si>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</si>
  <si>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</si>
  <si>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</si>
  <si>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</si>
  <si>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</si>
  <si>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</si>
  <si>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</si>
  <si>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</si>
  <si>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</si>
  <si>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</si>
  <si>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</si>
  <si>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</si>
  <si>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</si>
  <si>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</si>
  <si>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</si>
  <si>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</si>
  <si>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</si>
  <si>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</si>
  <si>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</si>
  <si>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</si>
  <si>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</si>
  <si>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</si>
  <si>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</si>
  <si>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</si>
  <si>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</si>
  <si>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</si>
  <si>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</si>
  <si>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</si>
  <si>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</si>
  <si>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</si>
  <si>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</si>
  <si>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</si>
  <si>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</si>
  <si>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</si>
  <si>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</si>
  <si>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</si>
  <si>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</si>
  <si>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</si>
  <si>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</si>
  <si>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</si>
  <si>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</si>
  <si>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</si>
  <si>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</si>
  <si>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</si>
  <si>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</si>
  <si>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</si>
  <si>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</si>
  <si>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</si>
  <si>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</si>
  <si>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</si>
  <si>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</si>
  <si>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</si>
  <si>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</si>
  <si>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</si>
  <si>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</si>
  <si>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</si>
  <si>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</si>
  <si>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</si>
  <si>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</si>
  <si>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</si>
  <si>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</si>
  <si>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</si>
  <si>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</si>
  <si>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</si>
  <si>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</si>
  <si>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</si>
  <si>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</si>
  <si>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</si>
  <si>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</si>
  <si>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</si>
  <si>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</si>
  <si>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</si>
  <si>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</si>
  <si>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</si>
  <si>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</si>
  <si>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</si>
  <si>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</si>
  <si>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</si>
  <si>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</si>
  <si>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</si>
  <si>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</si>
  <si>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</si>
  <si>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</si>
  <si>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</si>
  <si>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</si>
  <si>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</si>
  <si>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</si>
  <si>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</si>
  <si>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</si>
  <si>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</si>
  <si>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</si>
  <si>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</si>
  <si>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</si>
  <si>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</si>
  <si>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</si>
  <si>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</si>
  <si>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</si>
  <si>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</si>
  <si>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</si>
  <si>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</si>
  <si>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</si>
  <si>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</si>
  <si>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</si>
  <si>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</si>
  <si>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</si>
  <si>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</si>
  <si>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</si>
  <si>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</si>
  <si>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</si>
  <si>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</si>
  <si>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</si>
  <si>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</si>
  <si>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</si>
  <si>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</si>
  <si>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</si>
  <si>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</si>
  <si>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</si>
  <si>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</si>
  <si>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</si>
  <si>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</si>
  <si>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</si>
  <si>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</si>
  <si>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</si>
  <si>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</si>
  <si>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</si>
  <si>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</si>
  <si>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</si>
  <si>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</si>
  <si>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</si>
  <si>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</si>
  <si>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</si>
  <si>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</si>
  <si>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</si>
  <si>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</si>
  <si>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</si>
  <si>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</si>
  <si>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</si>
  <si>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</si>
  <si>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</si>
  <si>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</si>
  <si>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</si>
  <si>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</si>
  <si>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</si>
  <si>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</si>
  <si>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</si>
  <si>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</si>
  <si>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</si>
  <si>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</si>
  <si>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</si>
  <si>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</si>
  <si>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</si>
  <si>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</si>
  <si>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</si>
  <si>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</si>
  <si>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</si>
  <si>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</si>
  <si>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</si>
  <si>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</si>
  <si>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</si>
  <si>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</si>
  <si>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</si>
  <si>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</si>
  <si>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</si>
  <si>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</si>
  <si>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</si>
  <si>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</si>
  <si>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</si>
  <si>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</si>
  <si>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</si>
  <si>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</si>
  <si>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</si>
  <si>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</si>
  <si>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</si>
  <si>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</si>
  <si>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</si>
  <si>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</si>
  <si>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</si>
  <si>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</si>
  <si>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</si>
  <si>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</si>
  <si>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</si>
  <si>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</si>
  <si>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</si>
  <si>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</si>
  <si>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</si>
  <si>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</si>
  <si>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</si>
  <si>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</si>
  <si>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</si>
  <si>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</si>
  <si>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</si>
  <si>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</si>
  <si>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</si>
  <si>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</si>
  <si>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</si>
  <si>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</si>
  <si>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</si>
  <si>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</si>
  <si>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</si>
  <si>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</si>
  <si>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</si>
  <si>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</si>
  <si>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</si>
  <si>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</si>
  <si>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</si>
  <si>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</si>
  <si>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</si>
  <si>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</si>
  <si>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</si>
  <si>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</si>
  <si>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</si>
  <si>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</si>
  <si>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</si>
  <si>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</si>
  <si>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</si>
  <si>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</si>
  <si>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</si>
  <si>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</si>
  <si>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</si>
  <si>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</si>
  <si>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</si>
  <si>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</si>
  <si>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</si>
  <si>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</si>
  <si>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</si>
  <si>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</si>
  <si>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</si>
  <si>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</si>
  <si>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</si>
  <si>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</si>
  <si>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</si>
  <si>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</si>
  <si>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</si>
  <si>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</si>
  <si>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</si>
  <si>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</si>
  <si>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</si>
  <si>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</si>
  <si>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</si>
  <si>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</si>
  <si>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</si>
  <si>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</si>
  <si>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</si>
  <si>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</si>
  <si>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</si>
  <si>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</si>
  <si>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</si>
  <si>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</si>
  <si>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</si>
  <si>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</si>
  <si>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</si>
  <si>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</si>
  <si>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</si>
  <si>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</si>
  <si>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</si>
  <si>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</si>
  <si>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</si>
  <si>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</si>
  <si>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</si>
  <si>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</si>
  <si>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</si>
  <si>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</si>
  <si>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</si>
  <si>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</si>
  <si>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</si>
  <si>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</si>
  <si>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</si>
  <si>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</si>
  <si>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</si>
  <si>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</si>
  <si>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</si>
  <si>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</si>
  <si>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</si>
  <si>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</si>
  <si>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</si>
  <si>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</si>
  <si>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</si>
  <si>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</si>
  <si>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</si>
  <si>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</si>
  <si>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</si>
  <si>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</si>
  <si>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</si>
  <si>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</si>
  <si>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</si>
  <si>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</si>
  <si>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</si>
  <si>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</si>
  <si>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</si>
  <si>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</si>
  <si>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</si>
  <si>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</si>
  <si>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</si>
  <si>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</si>
  <si>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</si>
  <si>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</si>
  <si>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</si>
  <si>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</si>
  <si>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</si>
  <si>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</si>
  <si>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</si>
  <si>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</si>
  <si>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</si>
  <si>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</si>
  <si>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</si>
  <si>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</si>
  <si>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</si>
  <si>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</si>
  <si>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</si>
  <si>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</si>
  <si>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</si>
  <si>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</si>
  <si>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</si>
  <si>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</si>
  <si>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</si>
  <si>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</si>
  <si>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</si>
  <si>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</si>
  <si>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</si>
  <si>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</si>
  <si>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</si>
  <si>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</si>
  <si>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</si>
  <si>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</si>
  <si>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</si>
  <si>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</si>
  <si>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</si>
  <si>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</si>
  <si>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</si>
  <si>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</si>
  <si>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</si>
  <si>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</si>
  <si>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</si>
  <si>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</si>
  <si>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</si>
  <si>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</si>
  <si>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</si>
  <si>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</si>
  <si>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</si>
  <si>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</si>
  <si>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</si>
  <si>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</si>
  <si>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</si>
  <si>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</si>
  <si>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</si>
  <si>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</si>
  <si>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</si>
  <si>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</si>
  <si>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</si>
  <si>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</si>
  <si>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</si>
  <si>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</si>
  <si>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</si>
  <si>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</si>
  <si>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</si>
  <si>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</si>
  <si>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</si>
  <si>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</si>
  <si>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</si>
  <si>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</si>
  <si>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</si>
  <si>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</si>
  <si>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</si>
  <si>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</si>
  <si>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</si>
  <si>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</si>
  <si>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</si>
  <si>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</si>
  <si>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</si>
  <si>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</si>
  <si>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</si>
  <si>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</si>
  <si>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</si>
  <si>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</si>
  <si>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</si>
  <si>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</si>
  <si>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</si>
  <si>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</si>
  <si>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</si>
  <si>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</si>
  <si>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</si>
  <si>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</si>
  <si>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</si>
  <si>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</si>
  <si>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</si>
  <si>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</si>
  <si>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</si>
  <si>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</si>
  <si>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</si>
  <si>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</si>
  <si>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</si>
  <si>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</si>
  <si>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</si>
  <si>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</si>
  <si>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</si>
  <si>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</si>
  <si>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</si>
  <si>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</si>
  <si>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</si>
  <si>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</si>
  <si>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</si>
  <si>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</si>
  <si>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</si>
  <si>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</si>
  <si>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</si>
  <si>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</si>
  <si>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</si>
  <si>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</si>
  <si>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</si>
  <si>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</si>
  <si>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</si>
  <si>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</si>
  <si>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</si>
  <si>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</si>
  <si>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</si>
  <si>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</si>
  <si>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</si>
  <si>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</si>
  <si>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</si>
  <si>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</si>
  <si>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</si>
  <si>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</si>
  <si>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</si>
  <si>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</si>
  <si>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</si>
  <si>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</si>
  <si>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</si>
  <si>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</si>
  <si>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</si>
  <si>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</si>
  <si>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</si>
  <si>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</si>
  <si>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</si>
  <si>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</si>
  <si>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</si>
  <si>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</si>
  <si>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</si>
  <si>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</si>
  <si>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</si>
  <si>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</si>
  <si>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</si>
  <si>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</si>
  <si>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</si>
  <si>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</si>
  <si>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</si>
  <si>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</si>
  <si>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</si>
  <si>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</si>
  <si>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</si>
  <si>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</si>
  <si>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</si>
  <si>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</si>
  <si>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</si>
  <si>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</si>
  <si>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</si>
  <si>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</si>
  <si>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</si>
  <si>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</si>
  <si>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</si>
  <si>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</si>
  <si>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</si>
  <si>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</si>
  <si>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</si>
  <si>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</si>
  <si>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</si>
  <si>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</si>
  <si>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</si>
  <si>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</si>
  <si>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</si>
  <si>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</si>
  <si>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</si>
  <si>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</si>
  <si>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</si>
  <si>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</si>
  <si>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</si>
  <si>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</si>
  <si>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</si>
  <si>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</si>
  <si>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</si>
  <si>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</si>
  <si>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</si>
  <si>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</si>
  <si>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</si>
  <si>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</si>
  <si>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</si>
  <si>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</si>
  <si>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</si>
  <si>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</si>
  <si>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</si>
  <si>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</si>
  <si>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</si>
  <si>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</si>
  <si>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</si>
  <si>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</si>
  <si>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</si>
  <si>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</si>
  <si>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</si>
  <si>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</si>
  <si>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</si>
  <si>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</si>
  <si>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</si>
  <si>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</si>
  <si>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</si>
  <si>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</si>
  <si>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</si>
  <si>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</si>
  <si>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</si>
  <si>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</si>
  <si>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</si>
  <si>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</si>
  <si>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</si>
  <si>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</si>
  <si>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</si>
  <si>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</si>
  <si>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</si>
  <si>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</si>
  <si>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</si>
  <si>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</si>
  <si>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</si>
  <si>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</si>
  <si>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</si>
  <si>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</si>
  <si>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</si>
  <si>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</si>
  <si>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</si>
  <si>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</si>
  <si>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</si>
  <si>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</si>
  <si>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</si>
  <si>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</si>
  <si>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</si>
  <si>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</si>
  <si>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</si>
  <si>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</si>
  <si>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</si>
  <si>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</si>
  <si>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</si>
  <si>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</si>
  <si>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</si>
  <si>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</si>
  <si>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</si>
  <si>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</si>
  <si>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</si>
  <si>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</si>
  <si>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</si>
  <si>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</si>
  <si>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</si>
  <si>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</si>
  <si>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</si>
  <si>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</si>
  <si>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</si>
  <si>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</si>
  <si>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</si>
  <si>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</si>
  <si>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</si>
  <si>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</si>
  <si>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</si>
  <si>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</si>
  <si>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</si>
  <si>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</si>
  <si>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</si>
  <si>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</si>
  <si>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</si>
  <si>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</si>
  <si>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</si>
  <si>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</si>
  <si>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</si>
  <si>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</si>
  <si>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</si>
  <si>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</si>
  <si>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</si>
  <si>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</si>
  <si>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</si>
  <si>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</si>
  <si>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</si>
  <si>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</si>
  <si>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</si>
  <si>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</si>
  <si>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</si>
  <si>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</si>
  <si>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</si>
  <si>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</si>
  <si>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</si>
  <si>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</si>
  <si>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</si>
  <si>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</si>
  <si>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</si>
  <si>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</si>
  <si>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</si>
  <si>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</si>
  <si>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</si>
  <si>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</si>
  <si>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</si>
  <si>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</si>
  <si>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</si>
  <si>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</si>
  <si>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</si>
  <si>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</si>
  <si>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</si>
  <si>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</si>
  <si>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</si>
  <si>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</si>
  <si>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</si>
  <si>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</si>
  <si>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</si>
  <si>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</si>
  <si>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</si>
  <si>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</si>
  <si>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</si>
  <si>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</si>
  <si>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</si>
  <si>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</si>
  <si>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</si>
  <si>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</si>
  <si>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</si>
  <si>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</si>
  <si>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</si>
  <si>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</si>
  <si>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</si>
  <si>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</si>
  <si>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</si>
  <si>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</si>
  <si>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</si>
  <si>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</si>
  <si>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</si>
  <si>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</si>
  <si>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</si>
  <si>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</si>
  <si>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</si>
  <si>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</si>
  <si>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</si>
  <si>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</si>
  <si>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</si>
  <si>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</si>
  <si>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</si>
  <si>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</si>
  <si>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</si>
  <si>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</si>
  <si>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</si>
  <si>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</si>
  <si>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</si>
  <si>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</si>
  <si>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</si>
  <si>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</si>
  <si>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</si>
  <si>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</si>
  <si>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</si>
  <si>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</si>
  <si>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</si>
  <si>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</si>
  <si>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</si>
  <si>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</si>
  <si>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</si>
  <si>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</si>
  <si>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</si>
  <si>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</si>
  <si>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</si>
  <si>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</si>
  <si>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</si>
  <si>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</si>
  <si>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</si>
  <si>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</si>
  <si>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</si>
  <si>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</si>
  <si>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</si>
  <si>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</si>
  <si>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</si>
  <si>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</si>
  <si>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</si>
  <si>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</si>
  <si>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</si>
  <si>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</si>
  <si>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</si>
  <si>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</si>
  <si>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</si>
  <si>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</si>
  <si>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</si>
  <si>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</si>
  <si>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</si>
  <si>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</si>
  <si>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</si>
  <si>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</si>
  <si>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</si>
  <si>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</si>
  <si>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</si>
  <si>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</si>
  <si>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</si>
  <si>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</si>
  <si>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</si>
  <si>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</si>
  <si>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</si>
  <si>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</si>
  <si>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</si>
  <si>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</si>
  <si>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</si>
  <si>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</si>
  <si>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</si>
  <si>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</si>
  <si>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</si>
  <si>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</si>
  <si>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</si>
  <si>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</si>
  <si>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</si>
  <si>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</si>
  <si>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</si>
  <si>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</si>
  <si>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</si>
  <si>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</si>
  <si>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</si>
  <si>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</si>
  <si>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</si>
  <si>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</si>
  <si>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</si>
  <si>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</si>
  <si>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</si>
  <si>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</si>
  <si>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</si>
  <si>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</si>
  <si>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</si>
  <si>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</si>
  <si>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</si>
  <si>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</si>
  <si>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</si>
  <si>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</si>
  <si>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</si>
  <si>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</si>
  <si>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</si>
  <si>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</si>
  <si>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</si>
  <si>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</si>
  <si>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</si>
  <si>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</si>
  <si>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</si>
  <si>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</si>
  <si>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</si>
  <si>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</si>
  <si>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</si>
  <si>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</si>
  <si>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</si>
  <si>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</si>
  <si>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</si>
  <si>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</si>
  <si>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</si>
  <si>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</si>
  <si>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</si>
  <si>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</si>
  <si>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</si>
  <si>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</si>
  <si>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</si>
  <si>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</si>
  <si>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</si>
  <si>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</si>
  <si>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</si>
  <si>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</si>
  <si>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</si>
  <si>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</si>
  <si>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</si>
  <si>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</si>
  <si>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</si>
  <si>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</si>
  <si>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</si>
  <si>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</si>
  <si>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</si>
  <si>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</si>
  <si>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</si>
  <si>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</si>
  <si>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</si>
  <si>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</si>
  <si>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</si>
  <si>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</si>
  <si>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</si>
  <si>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</si>
  <si>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</si>
  <si>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</si>
  <si>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</si>
  <si>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</si>
  <si>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</si>
  <si>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</si>
  <si>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</si>
  <si>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</si>
  <si>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</si>
  <si>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</si>
  <si>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</si>
  <si>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</si>
  <si>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</si>
  <si>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</si>
  <si>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</si>
  <si>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</si>
  <si>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</si>
  <si>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</si>
  <si>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</si>
  <si>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</si>
  <si>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</si>
  <si>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</si>
  <si>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</si>
  <si>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</si>
  <si>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</si>
  <si>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</si>
  <si>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</si>
  <si>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</si>
  <si>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</si>
  <si>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</si>
  <si>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</si>
  <si>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</si>
  <si>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</si>
  <si>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</si>
  <si>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</si>
  <si>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</si>
  <si>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</si>
  <si>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</si>
  <si>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</si>
  <si>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</si>
  <si>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</si>
  <si>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</si>
  <si>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</si>
  <si>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</si>
  <si>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</si>
  <si>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</si>
  <si>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</si>
  <si>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</si>
  <si>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</si>
  <si>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</si>
  <si>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</si>
  <si>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</si>
  <si>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</si>
  <si>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</si>
  <si>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</si>
  <si>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</si>
  <si>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</si>
  <si>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</si>
  <si>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</si>
  <si>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</si>
  <si>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</si>
  <si>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</si>
  <si>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</si>
  <si>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</si>
  <si>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</si>
  <si>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</si>
  <si>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</si>
  <si>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</si>
  <si>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</si>
  <si>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</si>
  <si>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</si>
  <si>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</si>
  <si>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</si>
  <si>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</si>
  <si>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</si>
  <si>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</si>
  <si>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</si>
  <si>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</si>
  <si>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</si>
  <si>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</si>
  <si>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</si>
  <si>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</si>
  <si>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</si>
  <si>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</si>
  <si>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</si>
  <si>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</si>
  <si>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</si>
  <si>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</si>
  <si>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</si>
  <si>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</si>
  <si>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</si>
  <si>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</si>
  <si>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</si>
  <si>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</si>
  <si>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</si>
  <si>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</si>
  <si>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</si>
  <si>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</si>
  <si>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</si>
  <si>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</si>
  <si>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</si>
  <si>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</si>
  <si>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</si>
  <si>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</si>
  <si>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</si>
  <si>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</si>
  <si>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</si>
  <si>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</si>
  <si>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</si>
  <si>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</si>
  <si>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</si>
  <si>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</si>
  <si>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</si>
  <si>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</si>
  <si>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</si>
  <si>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</si>
  <si>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</si>
  <si>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</si>
  <si>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</si>
  <si>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</si>
  <si>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</si>
  <si>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</si>
  <si>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</si>
  <si>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</si>
  <si>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</si>
  <si>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</si>
  <si>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</si>
  <si>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</si>
  <si>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</si>
  <si>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</si>
  <si>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</si>
  <si>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</si>
  <si>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</si>
  <si>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</si>
  <si>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</si>
  <si>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</si>
  <si>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</si>
  <si>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</si>
  <si>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</si>
  <si>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</si>
  <si>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</si>
  <si>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</si>
  <si>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</si>
  <si>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</si>
  <si>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</si>
  <si>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</si>
  <si>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</si>
  <si>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</si>
  <si>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</si>
  <si>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</si>
  <si>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</si>
  <si>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</si>
  <si>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</si>
  <si>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</si>
  <si>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</si>
  <si>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</si>
  <si>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</si>
  <si>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</si>
  <si>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</si>
  <si>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</si>
  <si>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</si>
  <si>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</si>
  <si>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</si>
  <si>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</si>
  <si>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</si>
  <si>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</si>
  <si>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</si>
  <si>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</si>
  <si>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</si>
  <si>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</si>
  <si>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</si>
  <si>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</si>
  <si>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</si>
  <si>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</si>
  <si>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</si>
  <si>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</si>
  <si>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</si>
  <si>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</si>
  <si>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</si>
  <si>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</si>
  <si>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</si>
  <si>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</si>
  <si>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</si>
  <si>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</si>
  <si>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</si>
  <si>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</si>
  <si>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</si>
  <si>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</si>
  <si>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</si>
  <si>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</si>
  <si>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</si>
  <si>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</si>
  <si>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</si>
  <si>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</si>
  <si>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</si>
  <si>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</si>
  <si>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</si>
  <si>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</si>
  <si>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</si>
  <si>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</si>
  <si>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</si>
  <si>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</si>
  <si>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</si>
  <si>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</si>
  <si>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</si>
  <si>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</si>
  <si>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</si>
  <si>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</si>
  <si>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</si>
  <si>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</si>
  <si>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</si>
  <si>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</si>
  <si>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</si>
  <si>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</si>
  <si>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</si>
  <si>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</si>
  <si>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</si>
  <si>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</si>
  <si>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</si>
  <si>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</si>
  <si>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</si>
  <si>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</si>
  <si>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</si>
  <si>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</si>
  <si>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</si>
  <si>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</si>
  <si>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</si>
  <si>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</si>
  <si>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</si>
  <si>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</si>
  <si>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</si>
  <si>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</si>
  <si>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</si>
  <si>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</si>
  <si>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</si>
  <si>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</si>
  <si>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</si>
  <si>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</si>
  <si>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</si>
  <si>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</si>
  <si>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</si>
  <si>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</si>
  <si>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</si>
  <si>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</si>
  <si>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</si>
  <si>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</si>
  <si>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</si>
  <si>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</si>
  <si>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</si>
  <si>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</si>
  <si>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</si>
  <si>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</si>
  <si>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</si>
  <si>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</si>
  <si>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</si>
  <si>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</si>
  <si>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</si>
  <si>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</si>
  <si>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</si>
  <si>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</si>
  <si>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</si>
  <si>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</si>
  <si>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</si>
  <si>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</si>
  <si>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</si>
  <si>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</si>
  <si>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</si>
  <si>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</si>
  <si>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</si>
  <si>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</si>
  <si>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</si>
  <si>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</si>
  <si>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</si>
  <si>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</si>
  <si>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</si>
  <si>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</si>
  <si>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</si>
  <si>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</si>
  <si>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</si>
  <si>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</si>
  <si>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</si>
  <si>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</si>
  <si>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</si>
  <si>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</si>
  <si>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</si>
  <si>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</si>
  <si>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</si>
  <si>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</si>
  <si>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</si>
  <si>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</si>
  <si>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</si>
  <si>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</si>
  <si>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</si>
  <si>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</si>
  <si>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</si>
  <si>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</si>
  <si>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</si>
  <si>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</si>
  <si>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</si>
  <si>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</si>
  <si>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</si>
  <si>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</si>
  <si>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</si>
  <si>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</si>
  <si>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</si>
  <si>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</si>
  <si>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</si>
  <si>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</si>
  <si>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</si>
  <si>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</si>
  <si>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</si>
  <si>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</si>
  <si>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</si>
  <si>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</si>
  <si>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</si>
  <si>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</si>
  <si>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</si>
  <si>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</si>
  <si>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</si>
  <si>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</si>
  <si>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</si>
  <si>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</si>
  <si>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</si>
  <si>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</si>
  <si>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</si>
  <si>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</si>
  <si>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</si>
  <si>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</si>
  <si>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</si>
  <si>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</si>
  <si>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</si>
  <si>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</si>
  <si>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</si>
  <si>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</si>
  <si>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</si>
  <si>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</si>
  <si>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</si>
  <si>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</si>
  <si>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</si>
  <si>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</si>
  <si>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</si>
  <si>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</si>
  <si>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</si>
  <si>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</si>
  <si>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</si>
  <si>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</si>
  <si>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</si>
  <si>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</si>
  <si>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</si>
  <si>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</si>
  <si>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</si>
  <si>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</si>
  <si>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</si>
  <si>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</si>
  <si>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</si>
  <si>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</si>
  <si>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</si>
  <si>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</si>
  <si>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</si>
  <si>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</si>
  <si>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</si>
  <si>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</si>
  <si>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</si>
  <si>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</si>
  <si>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</si>
  <si>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</si>
  <si>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</si>
  <si>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</si>
  <si>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</si>
  <si>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</si>
  <si>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</si>
  <si>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</si>
  <si>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</si>
  <si>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</si>
  <si>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</si>
  <si>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</si>
  <si>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</si>
  <si>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</si>
  <si>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</si>
  <si>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</si>
  <si>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</si>
  <si>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</si>
  <si>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</si>
  <si>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</si>
  <si>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</si>
  <si>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</si>
  <si>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</si>
  <si>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</si>
  <si>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</si>
  <si>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</si>
  <si>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</si>
  <si>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</si>
  <si>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</si>
  <si>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</si>
  <si>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</si>
  <si>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</si>
  <si>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</si>
  <si>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</si>
  <si>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</si>
  <si>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</si>
  <si>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</si>
  <si>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</si>
  <si>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</si>
  <si>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</si>
  <si>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</si>
  <si>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</si>
  <si>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</si>
  <si>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</si>
  <si>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</si>
  <si>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</si>
  <si>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</si>
  <si>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</si>
  <si>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</si>
  <si>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</si>
  <si>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</si>
  <si>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</si>
  <si>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</si>
  <si>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</si>
  <si>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</si>
  <si>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</si>
  <si>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</si>
  <si>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</si>
  <si>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</si>
  <si>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</si>
  <si>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</si>
  <si>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</si>
  <si>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</si>
  <si>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</si>
  <si>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</si>
  <si>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</si>
  <si>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</si>
  <si>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</si>
  <si>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</si>
  <si>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</si>
  <si>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</si>
  <si>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</si>
  <si>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</si>
  <si>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</si>
  <si>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</si>
  <si>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</si>
  <si>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</si>
  <si>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</si>
  <si>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</si>
  <si>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</si>
  <si>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</si>
  <si>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</si>
  <si>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</si>
  <si>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</si>
  <si>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</si>
  <si>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</si>
  <si>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</si>
  <si>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</si>
  <si>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</si>
  <si>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</si>
  <si>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</si>
  <si>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</si>
  <si>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</si>
  <si>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</si>
  <si>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</si>
  <si>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</si>
  <si>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</si>
  <si>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</si>
  <si>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</si>
  <si>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</si>
  <si>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</si>
  <si>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</si>
  <si>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</si>
  <si>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</si>
  <si>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</si>
  <si>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</si>
  <si>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</si>
  <si>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</si>
  <si>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</si>
  <si>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</si>
  <si>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</si>
  <si>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</si>
  <si>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</si>
  <si>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</si>
  <si>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</si>
  <si>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</si>
  <si>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</si>
  <si>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</si>
  <si>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</si>
  <si>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</si>
  <si>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</si>
  <si>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</si>
  <si>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</si>
  <si>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</si>
  <si>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</si>
  <si>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</si>
  <si>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</si>
  <si>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</si>
  <si>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</si>
  <si>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</si>
  <si>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</si>
  <si>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</si>
  <si>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</si>
  <si>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</si>
  <si>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</si>
  <si>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</si>
  <si>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</si>
  <si>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</si>
  <si>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</si>
  <si>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</si>
  <si>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</si>
  <si>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</si>
  <si>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</si>
  <si>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</si>
  <si>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</si>
  <si>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</si>
  <si>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</si>
  <si>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</si>
  <si>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</si>
  <si>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</si>
  <si>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</si>
  <si>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</si>
  <si>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</si>
  <si>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</si>
  <si>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</si>
  <si>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</si>
  <si>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</si>
  <si>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</si>
  <si>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</si>
  <si>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</si>
  <si>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</si>
  <si>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</si>
  <si>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</si>
  <si>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</si>
  <si>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</si>
  <si>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</si>
  <si>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</si>
  <si>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</si>
  <si>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</si>
  <si>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</si>
  <si>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</si>
  <si>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</si>
  <si>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</si>
  <si>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</si>
  <si>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</si>
  <si>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</si>
  <si>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</si>
  <si>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</si>
  <si>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</si>
  <si>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</si>
  <si>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</si>
  <si>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</si>
  <si>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</si>
  <si>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</si>
  <si>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</si>
  <si>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</si>
  <si>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</si>
  <si>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</si>
  <si>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</si>
  <si>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</si>
  <si>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</si>
  <si>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</si>
  <si>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</si>
  <si>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</si>
  <si>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</si>
  <si>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</si>
  <si>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</si>
  <si>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</si>
  <si>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</si>
  <si>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</si>
  <si>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</si>
  <si>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</si>
  <si>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</si>
  <si>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</si>
  <si>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</si>
  <si>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</si>
  <si>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</si>
  <si>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</si>
  <si>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</si>
  <si>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</si>
  <si>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</si>
  <si>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</si>
  <si>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</si>
  <si>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</si>
  <si>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</si>
  <si>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</si>
  <si>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</si>
  <si>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</si>
  <si>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</si>
  <si>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</si>
  <si>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</si>
  <si>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</si>
  <si>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</si>
  <si>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</si>
  <si>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</si>
  <si>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</si>
  <si>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</si>
  <si>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</si>
  <si>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</si>
  <si>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</si>
  <si>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</si>
  <si>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</si>
  <si>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</si>
  <si>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</si>
  <si>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</si>
  <si>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</si>
  <si>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</si>
  <si>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</si>
  <si>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</si>
  <si>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</si>
  <si>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</si>
  <si>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</si>
  <si>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</si>
  <si>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</si>
  <si>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</si>
  <si>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</si>
  <si>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</si>
  <si>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</si>
  <si>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</si>
  <si>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</si>
  <si>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</si>
  <si>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</si>
  <si>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</si>
  <si>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</si>
  <si>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</si>
  <si>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</si>
  <si>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</si>
  <si>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</si>
  <si>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</si>
  <si>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</si>
  <si>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</si>
  <si>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</si>
  <si>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</si>
  <si>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</si>
  <si>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</si>
  <si>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</si>
  <si>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</si>
  <si>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</si>
  <si>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</si>
  <si>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</si>
  <si>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</si>
  <si>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</si>
  <si>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</si>
  <si>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</si>
  <si>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</si>
  <si>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</si>
  <si>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</si>
  <si>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</si>
  <si>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</si>
  <si>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</si>
  <si>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</si>
  <si>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</si>
  <si>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</si>
  <si>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</si>
  <si>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</si>
  <si>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</si>
  <si>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</si>
  <si>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</si>
  <si>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</si>
  <si>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</si>
  <si>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</si>
  <si>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</si>
  <si>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</si>
  <si>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</si>
  <si>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</si>
  <si>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</si>
  <si>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</si>
  <si>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</si>
  <si>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</si>
  <si>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</si>
  <si>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</si>
  <si>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</si>
  <si>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</si>
  <si>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</si>
  <si>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</si>
  <si>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</si>
  <si>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</si>
  <si>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</si>
  <si>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</si>
  <si>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</si>
  <si>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</si>
  <si>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</si>
  <si>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</si>
  <si>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</si>
  <si>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</si>
  <si>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</si>
  <si>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</si>
  <si>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</si>
  <si>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</si>
  <si>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</si>
  <si>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</si>
  <si>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</si>
  <si>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</si>
  <si>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</si>
  <si>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</si>
  <si>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</si>
  <si>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</si>
  <si>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</si>
  <si>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</si>
  <si>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</si>
  <si>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</si>
  <si>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</si>
  <si>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</si>
  <si>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</si>
  <si>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</si>
  <si>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</si>
  <si>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</si>
  <si>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</si>
  <si>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</si>
  <si>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</si>
  <si>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</si>
  <si>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</si>
  <si>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</si>
  <si>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</si>
  <si>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</si>
  <si>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</si>
  <si>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</si>
  <si>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</si>
  <si>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</si>
  <si>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</si>
  <si>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</si>
  <si>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</si>
  <si>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</si>
  <si>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</si>
  <si>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</si>
  <si>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</si>
  <si>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</si>
  <si>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</si>
  <si>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</si>
  <si>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</si>
  <si>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</si>
  <si>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</si>
  <si>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</si>
  <si>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</si>
  <si>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</si>
  <si>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</si>
  <si>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</si>
  <si>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</si>
  <si>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</si>
  <si>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</si>
  <si>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</si>
  <si>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</si>
  <si>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</si>
  <si>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</si>
  <si>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</si>
  <si>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</si>
  <si>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</si>
  <si>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</si>
  <si>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</si>
  <si>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</si>
  <si>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</si>
  <si>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</si>
  <si>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</si>
  <si>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</si>
  <si>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</si>
  <si>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</si>
  <si>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</si>
  <si>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</si>
  <si>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</si>
  <si>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</si>
  <si>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</si>
  <si>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</si>
  <si>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</si>
  <si>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</si>
  <si>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</si>
  <si>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</si>
  <si>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</si>
  <si>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</si>
  <si>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</si>
  <si>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</si>
  <si>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</si>
  <si>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</si>
  <si>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</si>
  <si>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</si>
  <si>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</si>
  <si>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</si>
  <si>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</si>
  <si>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</si>
  <si>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</si>
  <si>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</si>
  <si>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</si>
  <si>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</si>
  <si>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</si>
  <si>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</si>
  <si>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</si>
  <si>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</si>
  <si>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</si>
  <si>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</si>
  <si>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</si>
  <si>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</si>
  <si>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</si>
  <si>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</si>
  <si>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</si>
  <si>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</si>
  <si>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</si>
  <si>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</si>
  <si>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</si>
  <si>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</si>
  <si>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</si>
  <si>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</si>
  <si>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</si>
  <si>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</si>
  <si>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</si>
  <si>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</si>
  <si>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</si>
  <si>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</si>
  <si>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</si>
  <si>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</si>
  <si>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</si>
  <si>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</si>
  <si>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</si>
  <si>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</si>
  <si>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</si>
  <si>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</si>
  <si>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</si>
  <si>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</si>
  <si>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</si>
  <si>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</si>
  <si>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</si>
  <si>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</si>
  <si>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</si>
  <si>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</si>
  <si>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</si>
  <si>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</si>
  <si>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</si>
  <si>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</si>
  <si>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</si>
  <si>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</si>
  <si>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</si>
  <si>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</si>
  <si>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</si>
  <si>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</si>
  <si>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</si>
  <si>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</si>
  <si>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</si>
  <si>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</si>
  <si>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</si>
  <si>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</si>
  <si>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</si>
  <si>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</si>
  <si>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</si>
  <si>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</si>
  <si>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</si>
  <si>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</si>
  <si>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</si>
  <si>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</si>
  <si>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</si>
  <si>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</si>
  <si>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</si>
  <si>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</si>
  <si>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</si>
  <si>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</si>
  <si>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</si>
  <si>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</si>
  <si>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</si>
  <si>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</si>
  <si>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</si>
  <si>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</si>
  <si>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</si>
  <si>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</si>
  <si>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</si>
  <si>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</si>
  <si>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</si>
  <si>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</si>
  <si>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</si>
  <si>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</si>
  <si>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</si>
  <si>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</si>
  <si>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</si>
  <si>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</si>
  <si>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</si>
  <si>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</si>
  <si>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</si>
  <si>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</si>
  <si>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</si>
  <si>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</si>
  <si>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</si>
  <si>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</si>
  <si>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</si>
  <si>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</si>
  <si>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</si>
  <si>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</si>
  <si>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</si>
  <si>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</si>
  <si>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</si>
  <si>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</si>
  <si>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</si>
  <si>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</si>
  <si>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</si>
  <si>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</si>
  <si>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</si>
  <si>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</si>
  <si>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</si>
  <si>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</si>
  <si>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</si>
  <si>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</si>
  <si>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</si>
  <si>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</si>
  <si>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</si>
  <si>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</si>
  <si>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</si>
  <si>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</si>
  <si>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</si>
  <si>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</si>
  <si>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</si>
  <si>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</si>
  <si>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</si>
  <si>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</si>
  <si>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</si>
  <si>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</si>
  <si>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</si>
  <si>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</si>
  <si>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</si>
  <si>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</si>
  <si>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</si>
  <si>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</si>
  <si>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</si>
  <si>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</si>
  <si>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</si>
  <si>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</si>
  <si>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</si>
  <si>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</si>
  <si>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</si>
  <si>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</si>
  <si>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</si>
  <si>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</si>
  <si>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</si>
  <si>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</si>
  <si>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</si>
  <si>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</si>
  <si>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</si>
  <si>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</si>
  <si>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</si>
  <si>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</si>
  <si>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</si>
  <si>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</si>
  <si>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</si>
  <si>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</si>
  <si>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</si>
  <si>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</si>
  <si>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</si>
  <si>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</si>
  <si>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</si>
  <si>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</si>
  <si>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</si>
  <si>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</si>
  <si>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</si>
  <si>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</si>
  <si>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</si>
  <si>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</si>
  <si>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</si>
  <si>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</si>
  <si>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</si>
  <si>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</si>
  <si>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</si>
  <si>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</si>
  <si>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</si>
  <si>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</si>
  <si>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</si>
  <si>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</si>
  <si>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</si>
  <si>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</si>
  <si>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</si>
  <si>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</si>
  <si>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</si>
  <si>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</si>
  <si>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</si>
  <si>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</si>
  <si>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</si>
  <si>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</si>
  <si>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</si>
  <si>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</si>
  <si>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</si>
  <si>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</si>
  <si>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</si>
  <si>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</si>
  <si>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</si>
  <si>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</si>
  <si>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</si>
  <si>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</si>
  <si>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</si>
  <si>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</si>
  <si>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</si>
  <si>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</si>
  <si>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</si>
  <si>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</si>
  <si>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</si>
  <si>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</si>
  <si>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</si>
  <si>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</si>
  <si>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</si>
  <si>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</si>
  <si>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</si>
  <si>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</si>
  <si>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</si>
  <si>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</si>
  <si>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</si>
  <si>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</si>
  <si>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</si>
  <si>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</si>
  <si>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</si>
  <si>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</si>
  <si>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</si>
  <si>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</si>
  <si>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</si>
  <si>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</si>
  <si>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</si>
  <si>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</si>
  <si>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</si>
  <si>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</si>
  <si>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</si>
  <si>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</si>
  <si>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</si>
  <si>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</si>
  <si>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</si>
  <si>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</si>
  <si>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</si>
  <si>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</si>
  <si>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</si>
  <si>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</si>
  <si>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</si>
  <si>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</si>
  <si>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</si>
  <si>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</si>
  <si>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</si>
  <si>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</si>
  <si>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</si>
  <si>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</si>
  <si>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</si>
  <si>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</si>
  <si>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</si>
  <si>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</si>
  <si>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</si>
  <si>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</si>
  <si>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</si>
  <si>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</si>
  <si>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</si>
  <si>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</si>
  <si>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</si>
  <si>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</si>
  <si>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</si>
  <si>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</si>
  <si>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</si>
  <si>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</si>
  <si>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</si>
  <si>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</si>
  <si>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</si>
  <si>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</si>
  <si>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</si>
  <si>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</si>
  <si>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</si>
  <si>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</si>
  <si>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</si>
  <si>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</si>
  <si>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</si>
  <si>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</si>
  <si>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</si>
  <si>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</si>
  <si>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</si>
  <si>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</si>
  <si>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</si>
  <si>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</si>
  <si>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</si>
  <si>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</si>
  <si>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</si>
  <si>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</si>
  <si>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</si>
  <si>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</si>
  <si>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</si>
  <si>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</si>
  <si>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</si>
  <si>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</si>
  <si>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</si>
  <si>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</si>
  <si>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</si>
  <si>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</si>
  <si>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</si>
  <si>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</si>
  <si>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</si>
  <si>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</si>
  <si>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</si>
  <si>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</si>
  <si>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</si>
  <si>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</si>
  <si>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</si>
  <si>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</si>
  <si>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</si>
  <si>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</si>
  <si>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</si>
  <si>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</si>
  <si>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</si>
  <si>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</si>
  <si>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</si>
  <si>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</si>
  <si>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</si>
  <si>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</si>
  <si>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</si>
  <si>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</si>
  <si>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</si>
  <si>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</si>
  <si>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</si>
  <si>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</si>
  <si>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</si>
  <si>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</si>
  <si>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</si>
  <si>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</si>
  <si>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</si>
  <si>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</si>
  <si>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</si>
  <si>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</si>
  <si>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</si>
  <si>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</si>
  <si>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</si>
  <si>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</si>
  <si>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</si>
  <si>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</si>
  <si>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</si>
  <si>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</si>
  <si>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</si>
  <si>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</si>
  <si>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</si>
  <si>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</si>
  <si>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</si>
  <si>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</si>
  <si>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</si>
  <si>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</si>
  <si>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</si>
  <si>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</si>
  <si>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</si>
  <si>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</si>
  <si>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</si>
  <si>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</si>
  <si>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</si>
  <si>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</si>
  <si>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</si>
  <si>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</si>
  <si>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</si>
  <si>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</si>
  <si>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</si>
  <si>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</si>
  <si>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</si>
  <si>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</si>
  <si>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</si>
  <si>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</si>
  <si>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</si>
  <si>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</si>
  <si>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</si>
  <si>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</si>
  <si>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</si>
  <si>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</si>
  <si>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</si>
  <si>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</si>
  <si>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</si>
  <si>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</si>
  <si>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</si>
  <si>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</si>
  <si>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</si>
  <si>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</si>
  <si>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</si>
  <si>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</si>
  <si>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</si>
  <si>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</si>
  <si>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</si>
  <si>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</si>
  <si>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</si>
  <si>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</si>
  <si>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</si>
  <si>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</si>
  <si>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</si>
  <si>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</si>
  <si>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</si>
  <si>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</si>
  <si>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</si>
  <si>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</si>
  <si>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</si>
  <si>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</si>
  <si>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</si>
  <si>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</si>
  <si>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</si>
  <si>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</si>
  <si>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</si>
  <si>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</si>
  <si>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</si>
  <si>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</si>
  <si>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</si>
  <si>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</si>
  <si>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</si>
  <si>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</si>
  <si>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</si>
  <si>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</si>
  <si>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</si>
  <si>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</si>
  <si>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</si>
  <si>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</si>
  <si>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</si>
  <si>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</si>
  <si>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</si>
  <si>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</si>
  <si>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</si>
  <si>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</si>
  <si>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</si>
  <si>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</si>
  <si>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</si>
  <si>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</si>
  <si>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</si>
  <si>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</si>
  <si>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</si>
  <si>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</si>
  <si>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</si>
  <si>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</si>
  <si>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</si>
  <si>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</si>
  <si>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</si>
  <si>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</si>
  <si>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</si>
  <si>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</si>
  <si>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</si>
  <si>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</si>
  <si>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</si>
  <si>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</si>
  <si>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</si>
  <si>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</si>
  <si>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</si>
  <si>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</si>
  <si>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</si>
  <si>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</si>
  <si>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</si>
  <si>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</si>
  <si>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</si>
  <si>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</si>
  <si>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</si>
  <si>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</si>
  <si>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</si>
  <si>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</si>
  <si>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</si>
  <si>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</si>
  <si>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</si>
  <si>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</si>
  <si>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</si>
  <si>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</si>
  <si>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</si>
  <si>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</si>
  <si>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</si>
  <si>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</si>
  <si>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</si>
  <si>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</si>
  <si>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</si>
  <si>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</si>
  <si>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</si>
  <si>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</si>
  <si>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</si>
  <si>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</si>
  <si>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</si>
  <si>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</si>
  <si>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</si>
  <si>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</si>
  <si>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</si>
  <si>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</si>
  <si>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</si>
  <si>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</si>
  <si>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</si>
  <si>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</si>
  <si>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</si>
  <si>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</si>
  <si>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</si>
  <si>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</si>
  <si>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</si>
  <si>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</si>
  <si>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</si>
  <si>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</si>
  <si>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</si>
  <si>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</si>
  <si>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</si>
  <si>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</si>
  <si>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</si>
  <si>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</si>
  <si>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</si>
  <si>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</si>
  <si>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</si>
  <si>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</si>
  <si>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</si>
  <si>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</si>
  <si>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</si>
  <si>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</si>
  <si>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</si>
  <si>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</si>
  <si>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</si>
  <si>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</si>
  <si>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</si>
  <si>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</si>
  <si>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</si>
  <si>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</si>
  <si>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</si>
  <si>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</si>
  <si>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</si>
  <si>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</si>
  <si>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</si>
  <si>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</si>
  <si>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</si>
  <si>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</si>
  <si>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</si>
  <si>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</si>
  <si>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</si>
  <si>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</si>
  <si>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</si>
  <si>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</si>
  <si>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</si>
  <si>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</si>
  <si>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</si>
  <si>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</si>
  <si>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</si>
  <si>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</si>
  <si>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</si>
  <si>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</si>
  <si>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</si>
  <si>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</si>
  <si>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</si>
  <si>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</si>
  <si>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</si>
  <si>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</si>
  <si>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</si>
  <si>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</si>
  <si>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</si>
  <si>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</si>
  <si>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</si>
  <si>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</si>
  <si>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</si>
  <si>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</si>
  <si>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</si>
  <si>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</si>
  <si>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</si>
  <si>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</si>
  <si>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</si>
  <si>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</si>
  <si>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</si>
  <si>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</si>
  <si>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</si>
  <si>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</si>
  <si>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</si>
  <si>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</si>
  <si>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</si>
  <si>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</si>
  <si>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</si>
  <si>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</si>
  <si>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</si>
  <si>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</si>
  <si>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</si>
  <si>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</si>
  <si>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</si>
  <si>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</si>
  <si>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</si>
  <si>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</si>
  <si>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</si>
  <si>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</si>
  <si>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</si>
  <si>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</si>
  <si>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</si>
  <si>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</si>
  <si>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</si>
  <si>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</si>
  <si>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</si>
  <si>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</si>
  <si>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</si>
  <si>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</si>
  <si>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</si>
  <si>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</si>
  <si>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</si>
  <si>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</si>
  <si>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</si>
  <si>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</si>
  <si>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</si>
  <si>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</si>
  <si>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</si>
  <si>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</si>
  <si>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</si>
  <si>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</si>
  <si>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</si>
  <si>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</si>
  <si>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</si>
  <si>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</si>
  <si>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</si>
  <si>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</si>
  <si>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</si>
  <si>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</si>
  <si>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</si>
  <si>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</si>
  <si>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</si>
  <si>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</si>
  <si>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</si>
  <si>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</si>
  <si>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</si>
  <si>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</si>
  <si>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</si>
  <si>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</si>
  <si>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</si>
  <si>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</si>
  <si>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</si>
  <si>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</si>
  <si>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</si>
  <si>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</si>
  <si>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</si>
  <si>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</si>
  <si>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</si>
  <si>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</si>
  <si>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</si>
  <si>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</si>
  <si>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</si>
  <si>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</si>
  <si>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</si>
  <si>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</si>
  <si>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</si>
  <si>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</si>
  <si>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</si>
  <si>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</si>
  <si>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</si>
  <si>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</si>
  <si>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</si>
  <si>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</si>
  <si>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</si>
  <si>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</si>
  <si>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</si>
  <si>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</si>
  <si>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</si>
  <si>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</si>
  <si>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</si>
  <si>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</si>
  <si>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</si>
  <si>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</si>
  <si>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</si>
  <si>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</si>
  <si>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</si>
  <si>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</si>
  <si>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</si>
  <si>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</si>
  <si>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</si>
  <si>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</si>
  <si>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</si>
  <si>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</si>
  <si>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</si>
  <si>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</si>
  <si>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</si>
  <si>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</si>
  <si>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</si>
  <si>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</si>
  <si>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</si>
  <si>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</si>
  <si>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</si>
  <si>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</si>
  <si>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</si>
  <si>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</si>
  <si>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</si>
  <si>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</si>
  <si>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</si>
  <si>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</si>
  <si>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</si>
  <si>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</si>
  <si>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</si>
  <si>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</si>
  <si>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</si>
  <si>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</si>
  <si>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</si>
  <si>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</si>
  <si>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</si>
  <si>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</si>
  <si>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</si>
  <si>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</si>
  <si>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</si>
  <si>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</si>
  <si>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</si>
  <si>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</si>
  <si>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</si>
  <si>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</si>
  <si>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</si>
  <si>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</si>
  <si>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</si>
  <si>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</si>
  <si>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</si>
  <si>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</si>
  <si>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</si>
  <si>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</si>
  <si>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</si>
  <si>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</si>
  <si>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</si>
  <si>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</si>
  <si>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</si>
  <si>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</si>
  <si>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</si>
  <si>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</si>
  <si>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</si>
  <si>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</si>
  <si>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</si>
  <si>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</si>
  <si>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</si>
  <si>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</si>
  <si>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</si>
  <si>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</si>
  <si>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</si>
  <si>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</si>
  <si>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</si>
  <si>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</si>
  <si>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</si>
  <si>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</si>
  <si>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</si>
  <si>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</si>
  <si>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</si>
  <si>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</si>
  <si>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</si>
  <si>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</si>
  <si>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</si>
  <si>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</si>
  <si>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</si>
  <si>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</si>
  <si>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</si>
  <si>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</si>
  <si>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</si>
  <si>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</si>
  <si>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</si>
  <si>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</si>
  <si>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</si>
  <si>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</si>
  <si>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</si>
  <si>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</si>
  <si>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</si>
  <si>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</si>
  <si>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</si>
  <si>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</si>
  <si>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</si>
  <si>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</si>
  <si>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</si>
  <si>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</si>
  <si>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</si>
  <si>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</si>
  <si>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</si>
  <si>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</si>
  <si>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</si>
  <si>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</si>
  <si>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</si>
  <si>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</si>
  <si>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</si>
  <si>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</si>
  <si>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</si>
  <si>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</si>
  <si>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</si>
  <si>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</si>
  <si>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</si>
  <si>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</si>
  <si>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</si>
  <si>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</si>
  <si>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</si>
  <si>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</si>
  <si>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</si>
  <si>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</si>
  <si>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</si>
  <si>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</si>
  <si>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</si>
  <si>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</si>
  <si>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</si>
  <si>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</si>
  <si>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</si>
  <si>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</si>
  <si>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</si>
  <si>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</si>
  <si>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</si>
  <si>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</si>
  <si>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</si>
  <si>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</si>
  <si>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</si>
  <si>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</si>
  <si>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</si>
  <si>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</si>
  <si>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</si>
  <si>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</si>
  <si>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</si>
  <si>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</si>
  <si>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</si>
  <si>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</si>
  <si>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</si>
  <si>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</si>
  <si>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</si>
  <si>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</si>
  <si>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</si>
  <si>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</si>
  <si>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</si>
  <si>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</si>
  <si>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</si>
  <si>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</si>
  <si>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</si>
  <si>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</si>
  <si>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</si>
  <si>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</si>
  <si>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</si>
  <si>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</si>
  <si>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</si>
  <si>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</si>
  <si>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</si>
  <si>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</si>
  <si>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</si>
  <si>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</si>
  <si>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</si>
  <si>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</si>
  <si>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</si>
  <si>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</si>
  <si>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</si>
  <si>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</si>
  <si>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</si>
  <si>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</si>
  <si>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</si>
  <si>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</si>
  <si>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</si>
  <si>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</si>
  <si>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</si>
  <si>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</si>
  <si>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</si>
  <si>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</si>
  <si>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</si>
  <si>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</si>
  <si>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</si>
  <si>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</si>
  <si>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</si>
  <si>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</si>
  <si>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</si>
  <si>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</si>
  <si>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</si>
  <si>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</si>
  <si>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</si>
  <si>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</si>
  <si>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</si>
  <si>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</si>
  <si>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</si>
  <si>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</si>
  <si>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</si>
  <si>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</si>
  <si>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</si>
  <si>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</si>
  <si>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</si>
  <si>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</si>
  <si>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</si>
  <si>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</si>
  <si>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</si>
  <si>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</si>
  <si>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</si>
  <si>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</si>
  <si>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</si>
  <si>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</si>
  <si>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</si>
  <si>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</si>
  <si>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</si>
  <si>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</si>
  <si>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</si>
  <si>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</si>
  <si>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</si>
  <si>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</si>
  <si>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</si>
  <si>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</si>
  <si>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</si>
  <si>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</si>
  <si>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</si>
  <si>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</si>
  <si>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</si>
  <si>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</si>
  <si>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</si>
  <si>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</si>
  <si>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</si>
  <si>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</si>
  <si>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</si>
  <si>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</si>
  <si>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</si>
  <si>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</si>
  <si>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</si>
  <si>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</si>
  <si>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</si>
  <si>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</si>
  <si>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</si>
  <si>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</si>
  <si>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</si>
  <si>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</si>
  <si>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</si>
  <si>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</si>
  <si>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</si>
  <si>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</si>
  <si>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</si>
  <si>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</si>
  <si>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</si>
  <si>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</si>
  <si>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</si>
  <si>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</si>
  <si>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</si>
  <si>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</si>
  <si>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</si>
  <si>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</si>
  <si>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</si>
  <si>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</si>
  <si>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</si>
  <si>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</si>
  <si>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</si>
  <si>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</si>
  <si>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</si>
  <si>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</si>
  <si>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</si>
  <si>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</si>
  <si>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</si>
  <si>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</si>
  <si>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</si>
  <si>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</si>
  <si>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</si>
  <si>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</si>
  <si>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</si>
  <si>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</si>
  <si>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</si>
  <si>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</si>
  <si>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</si>
  <si>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</si>
  <si>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</si>
  <si>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</si>
  <si>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</si>
  <si>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</si>
  <si>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</si>
  <si>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</si>
  <si>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</si>
  <si>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</si>
  <si>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</si>
  <si>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</si>
  <si>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</si>
  <si>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</si>
  <si>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</si>
  <si>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</si>
  <si>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</si>
  <si>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</si>
  <si>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</si>
  <si>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</si>
  <si>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</si>
  <si>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</si>
  <si>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</si>
  <si>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</si>
  <si>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</si>
  <si>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</si>
  <si>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</si>
  <si>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</si>
  <si>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</si>
  <si>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</si>
  <si>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</si>
  <si>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</si>
  <si>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</si>
  <si>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</si>
  <si>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</si>
  <si>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</si>
  <si>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</si>
  <si>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</si>
  <si>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</si>
  <si>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</si>
  <si>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</si>
  <si>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</si>
  <si>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</si>
  <si>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</si>
  <si>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</si>
  <si>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</si>
  <si>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</si>
  <si>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</si>
  <si>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</si>
  <si>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</si>
  <si>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</si>
  <si>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</si>
  <si>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</si>
  <si>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</si>
  <si>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</si>
  <si>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</si>
  <si>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</si>
  <si>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</si>
  <si>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</si>
  <si>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</si>
  <si>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</si>
  <si>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</si>
  <si>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</si>
  <si>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</si>
  <si>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</si>
  <si>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</si>
  <si>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</si>
  <si>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</si>
  <si>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</si>
  <si>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</si>
  <si>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</si>
  <si>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</si>
  <si>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</si>
  <si>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</si>
  <si>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</si>
  <si>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</si>
  <si>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</si>
  <si>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</si>
  <si>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</si>
  <si>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</si>
  <si>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</si>
  <si>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</si>
  <si>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</si>
  <si>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</si>
  <si>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</si>
  <si>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</si>
  <si>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</si>
  <si>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</si>
  <si>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</si>
  <si>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</si>
  <si>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</si>
  <si>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</si>
  <si>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</si>
  <si>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</si>
  <si>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</si>
  <si>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</si>
  <si>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</si>
  <si>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</si>
  <si>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</si>
  <si>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</si>
  <si>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</si>
  <si>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</si>
  <si>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</si>
  <si>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</si>
  <si>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</si>
  <si>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</si>
  <si>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</si>
  <si>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</si>
  <si>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</si>
  <si>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</si>
  <si>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</si>
  <si>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</si>
  <si>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</si>
  <si>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</si>
  <si>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</si>
  <si>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</si>
  <si>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</si>
  <si>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</si>
  <si>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</si>
  <si>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</si>
  <si>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</si>
  <si>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</si>
  <si>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</si>
  <si>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</si>
  <si>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</si>
  <si>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</si>
  <si>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</si>
  <si>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</si>
  <si>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</si>
  <si>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</si>
  <si>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</si>
  <si>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</si>
  <si>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</si>
  <si>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</si>
  <si>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</si>
  <si>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</si>
  <si>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</si>
  <si>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</si>
  <si>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</si>
  <si>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</si>
  <si>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</si>
  <si>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</si>
  <si>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</si>
  <si>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</si>
  <si>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</si>
  <si>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</si>
  <si>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</si>
  <si>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</si>
  <si>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</si>
  <si>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</si>
  <si>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</si>
  <si>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</si>
  <si>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</si>
  <si>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</si>
  <si>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</si>
  <si>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</si>
  <si>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</si>
  <si>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</si>
  <si>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</si>
  <si>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</si>
  <si>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</si>
  <si>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</si>
  <si>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</si>
  <si>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</si>
  <si>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</si>
  <si>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</si>
  <si>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</si>
  <si>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</si>
  <si>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</si>
  <si>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</si>
  <si>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</si>
  <si>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</si>
  <si>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</si>
  <si>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</si>
  <si>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</si>
  <si>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</si>
  <si>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</si>
  <si>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</si>
  <si>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</si>
  <si>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</si>
  <si>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</si>
  <si>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</si>
  <si>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</si>
  <si>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</si>
  <si>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</si>
  <si>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</si>
  <si>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</si>
  <si>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</si>
  <si>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</si>
  <si>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</si>
  <si>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</si>
  <si>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</si>
  <si>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</si>
  <si>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</si>
  <si>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</si>
  <si>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</si>
  <si>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</si>
  <si>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</si>
  <si>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</si>
  <si>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</si>
  <si>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</si>
  <si>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</si>
  <si>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</si>
  <si>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</si>
  <si>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</si>
  <si>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</si>
  <si>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</si>
  <si>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</si>
  <si>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</si>
  <si>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</si>
  <si>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</si>
  <si>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</si>
  <si>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</si>
  <si>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</si>
  <si>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</si>
  <si>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</si>
  <si>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</si>
  <si>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</si>
  <si>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</si>
  <si>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</si>
  <si>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</si>
  <si>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</si>
  <si>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</si>
  <si>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</si>
  <si>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</si>
  <si>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</si>
  <si>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</si>
  <si>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</si>
  <si>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</si>
  <si>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</si>
  <si>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</si>
  <si>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</si>
  <si>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</si>
  <si>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</si>
  <si>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</si>
  <si>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</si>
  <si>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</si>
  <si>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</si>
  <si>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</si>
  <si>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</si>
  <si>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</si>
  <si>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</si>
  <si>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</si>
  <si>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</si>
  <si>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</si>
  <si>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</si>
  <si>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</si>
  <si>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</si>
  <si>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</si>
  <si>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</si>
  <si>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</si>
  <si>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</si>
  <si>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</si>
  <si>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</si>
  <si>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</si>
  <si>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</si>
  <si>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</si>
  <si>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</si>
  <si>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</si>
  <si>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</si>
  <si>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</si>
  <si>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</si>
  <si>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</si>
  <si>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</si>
  <si>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</si>
  <si>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</si>
  <si>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</si>
  <si>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</si>
  <si>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</si>
  <si>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</si>
  <si>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</si>
  <si>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</si>
  <si>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</si>
  <si>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</si>
  <si>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</si>
  <si>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</si>
  <si>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</si>
  <si>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</si>
  <si>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</si>
  <si>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</si>
  <si>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</si>
  <si>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</si>
  <si>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</si>
  <si>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</si>
  <si>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</si>
  <si>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</si>
  <si>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</si>
  <si>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</si>
  <si>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</si>
  <si>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</si>
  <si>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</si>
  <si>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</si>
  <si>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</si>
  <si>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</si>
  <si>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</si>
  <si>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</si>
  <si>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</si>
  <si>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</si>
  <si>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</si>
  <si>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</si>
  <si>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</si>
  <si>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</si>
  <si>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</si>
  <si>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</si>
  <si>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</si>
  <si>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</si>
  <si>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</si>
  <si>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</si>
  <si>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</si>
  <si>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</si>
  <si>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</si>
  <si>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</si>
  <si>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</si>
  <si>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</si>
  <si>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</si>
  <si>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</si>
  <si>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</si>
  <si>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</si>
  <si>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</si>
  <si>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</si>
  <si>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</si>
  <si>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</si>
  <si>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</si>
  <si>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</si>
  <si>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</si>
  <si>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</si>
  <si>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</si>
  <si>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</si>
  <si>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</si>
  <si>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</si>
  <si>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</si>
  <si>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</si>
  <si>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</si>
  <si>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</si>
  <si>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</si>
  <si>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</si>
  <si>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</si>
  <si>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</si>
  <si>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</si>
  <si>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</si>
  <si>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</si>
  <si>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</si>
  <si>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</si>
  <si>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</si>
  <si>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</si>
  <si>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</si>
  <si>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</si>
  <si>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</si>
  <si>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</si>
  <si>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</si>
  <si>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</si>
  <si>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</si>
  <si>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</si>
  <si>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</si>
  <si>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</si>
  <si>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</si>
  <si>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</si>
  <si>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</si>
  <si>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</si>
  <si>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</si>
  <si>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</si>
  <si>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</si>
  <si>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</si>
  <si>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</si>
  <si>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</si>
  <si>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</si>
  <si>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</si>
  <si>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</si>
  <si>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</si>
  <si>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</si>
  <si>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</si>
  <si>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</si>
  <si>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</si>
  <si>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</si>
  <si>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</si>
  <si>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</si>
  <si>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</si>
  <si>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</si>
  <si>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</si>
  <si>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</si>
  <si>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</si>
  <si>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</si>
  <si>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</si>
  <si>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</si>
  <si>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</si>
  <si>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</si>
  <si>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</si>
  <si>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</si>
  <si>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</si>
  <si>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</si>
  <si>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</si>
  <si>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</si>
  <si>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</si>
  <si>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</si>
  <si>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</si>
  <si>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</si>
  <si>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</si>
  <si>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</si>
  <si>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</si>
  <si>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</si>
  <si>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</si>
  <si>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</si>
  <si>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</si>
  <si>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</si>
  <si>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</si>
  <si>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</si>
  <si>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</si>
  <si>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</si>
  <si>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</si>
  <si>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</si>
  <si>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</si>
  <si>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</si>
  <si>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</si>
  <si>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</si>
  <si>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</si>
  <si>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</si>
  <si>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</si>
  <si>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</si>
  <si>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</si>
  <si>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</si>
  <si>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</si>
  <si>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</si>
  <si>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</si>
  <si>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</si>
  <si>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</si>
  <si>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</si>
  <si>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</si>
  <si>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</si>
  <si>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</si>
  <si>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</si>
  <si>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</si>
  <si>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</si>
  <si>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</si>
  <si>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</si>
  <si>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</si>
  <si>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</si>
  <si>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</si>
  <si>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</si>
  <si>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</si>
  <si>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</si>
  <si>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</si>
  <si>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</si>
  <si>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</si>
  <si>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</si>
  <si>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</si>
  <si>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</si>
  <si>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</si>
  <si>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</si>
  <si>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</si>
  <si>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</si>
  <si>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</si>
  <si>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</si>
  <si>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</si>
  <si>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</si>
  <si>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</si>
  <si>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</si>
  <si>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</si>
  <si>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</si>
  <si>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</si>
  <si>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</si>
  <si>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</si>
  <si>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</si>
  <si>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</si>
  <si>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</si>
  <si>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</si>
  <si>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</si>
  <si>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</si>
  <si>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</si>
  <si>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</si>
  <si>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</si>
  <si>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</si>
  <si>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</si>
  <si>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</si>
  <si>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</si>
  <si>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</si>
  <si>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</si>
  <si>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</si>
  <si>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</si>
  <si>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</si>
  <si>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</si>
  <si>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</si>
  <si>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</si>
  <si>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</si>
  <si>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</si>
  <si>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</si>
  <si>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</si>
  <si>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</si>
  <si>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</si>
  <si>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</si>
  <si>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</si>
  <si>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</si>
  <si>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</si>
  <si>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</si>
  <si>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</si>
  <si>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</si>
  <si>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</si>
  <si>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</si>
  <si>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</si>
  <si>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</si>
  <si>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</si>
  <si>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</si>
  <si>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</si>
  <si>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</si>
  <si>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</si>
  <si>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</si>
  <si>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</si>
  <si>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</si>
  <si>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</si>
  <si>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</si>
  <si>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</si>
  <si>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</si>
  <si>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</si>
  <si>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</si>
  <si>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</si>
  <si>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</si>
  <si>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</si>
  <si>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</si>
  <si>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</si>
  <si>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</si>
  <si>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</si>
  <si>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</si>
  <si>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</si>
  <si>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</si>
  <si>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</si>
  <si>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</si>
  <si>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</si>
  <si>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</si>
  <si>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</si>
  <si>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</si>
  <si>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</si>
  <si>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</si>
  <si>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</si>
  <si>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</si>
  <si>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</si>
  <si>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</si>
  <si>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</si>
  <si>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</si>
  <si>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</si>
  <si>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</si>
  <si>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</si>
  <si>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</si>
  <si>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</si>
  <si>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</si>
  <si>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</si>
  <si>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</si>
  <si>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</si>
  <si>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</si>
  <si>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</si>
  <si>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</si>
  <si>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</si>
  <si>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</si>
  <si>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</si>
  <si>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</si>
  <si>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</si>
  <si>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</si>
  <si>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</si>
  <si>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</si>
  <si>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</si>
  <si>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</si>
  <si>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</si>
  <si>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</si>
  <si>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</si>
  <si>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</si>
  <si>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</si>
  <si>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</si>
  <si>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</si>
  <si>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</si>
  <si>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</si>
  <si>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</si>
  <si>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</si>
  <si>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</si>
  <si>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</si>
  <si>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</si>
  <si>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</si>
  <si>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</si>
  <si>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</si>
  <si>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</si>
  <si>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</si>
  <si>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</si>
  <si>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</si>
  <si>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</si>
  <si>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</si>
  <si>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</si>
  <si>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</si>
  <si>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</si>
  <si>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</si>
  <si>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</si>
  <si>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</si>
  <si>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</si>
  <si>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</si>
  <si>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</si>
  <si>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</si>
  <si>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</si>
  <si>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</si>
  <si>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</si>
  <si>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</si>
  <si>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</si>
  <si>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</si>
  <si>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</si>
  <si>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</si>
  <si>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</si>
  <si>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</si>
  <si>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</si>
  <si>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</si>
  <si>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</si>
  <si>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</si>
  <si>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</si>
  <si>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</si>
  <si>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</si>
  <si>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</si>
  <si>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</si>
  <si>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</si>
  <si>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</si>
  <si>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</si>
  <si>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</si>
  <si>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</si>
  <si>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</si>
  <si>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</si>
  <si>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</si>
  <si>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</si>
  <si>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</si>
  <si>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</si>
  <si>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</si>
  <si>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</si>
  <si>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</si>
  <si>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</si>
  <si>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</si>
  <si>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</si>
  <si>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</si>
  <si>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</si>
  <si>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</si>
  <si>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</si>
  <si>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</si>
  <si>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</si>
  <si>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</si>
  <si>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</si>
  <si>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</si>
  <si>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</si>
  <si>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</si>
  <si>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</si>
  <si>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</si>
  <si>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</si>
  <si>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</si>
  <si>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</si>
  <si>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</si>
  <si>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</si>
  <si>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</si>
  <si>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</si>
  <si>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</si>
  <si>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</si>
  <si>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</si>
  <si>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</si>
  <si>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</si>
  <si>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</si>
  <si>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</si>
  <si>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</si>
  <si>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</si>
  <si>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</si>
  <si>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</si>
  <si>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</si>
  <si>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</si>
  <si>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</si>
  <si>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</si>
  <si>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</si>
  <si>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</si>
  <si>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</si>
  <si>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</si>
  <si>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</si>
  <si>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</si>
  <si>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</si>
  <si>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</si>
  <si>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</si>
  <si>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</si>
  <si>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</si>
  <si>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</si>
  <si>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</si>
  <si>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</si>
  <si>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</si>
  <si>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</si>
  <si>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</si>
  <si>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</si>
  <si>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</si>
  <si>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</si>
  <si>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</si>
  <si>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</si>
  <si>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</si>
  <si>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</si>
  <si>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</si>
  <si>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</si>
  <si>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</si>
  <si>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</si>
  <si>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</si>
  <si>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</si>
  <si>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</si>
  <si>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</si>
  <si>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</si>
  <si>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</si>
  <si>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</si>
  <si>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</si>
  <si>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</si>
  <si>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</si>
  <si>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</si>
  <si>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</si>
  <si>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</si>
  <si>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</si>
  <si>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</si>
  <si>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</si>
  <si>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</si>
  <si>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</si>
  <si>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</si>
  <si>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</si>
  <si>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</si>
  <si>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</si>
  <si>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</si>
  <si>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</si>
  <si>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</si>
  <si>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</si>
  <si>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</si>
  <si>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</si>
  <si>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</si>
  <si>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</si>
  <si>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</si>
  <si>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</si>
  <si>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</si>
  <si>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</si>
  <si>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</si>
  <si>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</si>
  <si>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</si>
  <si>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</si>
  <si>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</si>
  <si>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</si>
  <si>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</si>
  <si>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</si>
  <si>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</si>
  <si>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</si>
  <si>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</si>
  <si>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</si>
  <si>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</si>
  <si>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</si>
  <si>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</si>
  <si>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</si>
  <si>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</si>
  <si>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</si>
  <si>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</si>
  <si>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</si>
  <si>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</si>
  <si>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</si>
  <si>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</si>
  <si>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</si>
  <si>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</si>
  <si>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</si>
  <si>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</si>
  <si>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</si>
  <si>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</si>
  <si>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</si>
  <si>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</si>
  <si>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</si>
  <si>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</si>
  <si>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</si>
  <si>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</si>
  <si>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</si>
  <si>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</si>
  <si>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</si>
  <si>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</si>
  <si>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</si>
  <si>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</si>
  <si>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</si>
  <si>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</si>
  <si>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</si>
  <si>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</si>
  <si>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</si>
  <si>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</si>
  <si>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</si>
  <si>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</si>
  <si>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</si>
  <si>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</si>
  <si>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</si>
  <si>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</si>
  <si>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</si>
  <si>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</si>
  <si>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</si>
  <si>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</si>
  <si>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</si>
  <si>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</si>
  <si>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</si>
  <si>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</si>
  <si>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</si>
  <si>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</si>
  <si>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</si>
  <si>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</si>
  <si>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</si>
  <si>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</si>
  <si>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</si>
  <si>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</si>
  <si>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</si>
  <si>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</si>
  <si>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</si>
  <si>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</si>
  <si>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</si>
  <si>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</si>
  <si>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</si>
  <si>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</si>
  <si>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</si>
  <si>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</si>
  <si>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</si>
  <si>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</si>
  <si>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</si>
  <si>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</si>
  <si>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</si>
  <si>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</si>
  <si>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</si>
  <si>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</si>
  <si>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</si>
  <si>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</si>
  <si>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</si>
  <si>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</si>
  <si>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</si>
  <si>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</si>
  <si>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</si>
  <si>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</si>
  <si>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</si>
  <si>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</si>
  <si>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</si>
  <si>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</si>
  <si>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</si>
  <si>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</si>
  <si>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</si>
  <si>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</si>
  <si>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</si>
  <si>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</si>
  <si>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</si>
  <si>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</si>
  <si>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</si>
  <si>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</si>
  <si>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</si>
  <si>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</si>
  <si>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</si>
  <si>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</si>
  <si>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</si>
  <si>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</si>
  <si>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</si>
  <si>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</si>
  <si>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</si>
  <si>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</si>
  <si>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</si>
  <si>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</si>
  <si>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</si>
  <si>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</si>
  <si>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</si>
  <si>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</si>
  <si>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</si>
  <si>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</si>
  <si>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</si>
  <si>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</si>
  <si>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</si>
  <si>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</si>
  <si>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</si>
  <si>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</si>
  <si>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</si>
  <si>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</si>
  <si>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</si>
  <si>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</si>
  <si>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</si>
  <si>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</si>
  <si>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</si>
  <si>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</si>
  <si>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</si>
  <si>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</si>
  <si>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</si>
  <si>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</si>
  <si>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</si>
  <si>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</si>
  <si>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</si>
  <si>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</si>
  <si>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</si>
  <si>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</si>
  <si>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</si>
  <si>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</si>
  <si>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</si>
  <si>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</si>
  <si>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</si>
  <si>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</si>
  <si>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</si>
  <si>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</si>
  <si>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</si>
  <si>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</si>
  <si>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</si>
  <si>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</si>
  <si>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</si>
  <si>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</si>
  <si>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</si>
  <si>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</si>
  <si>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</si>
  <si>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</si>
  <si>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</si>
  <si>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</si>
  <si>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</si>
  <si>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</si>
  <si>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</si>
  <si>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</si>
  <si>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</si>
  <si>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</si>
  <si>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</si>
  <si>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</si>
  <si>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</si>
  <si>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</si>
  <si>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</si>
  <si>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</si>
  <si>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</si>
  <si>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</si>
  <si>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</si>
  <si>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</si>
  <si>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</si>
  <si>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</si>
  <si>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</si>
  <si>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</si>
  <si>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</si>
  <si>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</si>
  <si>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</si>
  <si>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</si>
  <si>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</si>
  <si>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</si>
  <si>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</si>
  <si>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</si>
  <si>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</si>
  <si>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</si>
  <si>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</si>
  <si>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</si>
  <si>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</si>
  <si>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</si>
  <si>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</si>
  <si>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</si>
  <si>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</si>
  <si>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</si>
  <si>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</si>
  <si>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</si>
  <si>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</si>
  <si>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</si>
  <si>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</si>
  <si>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</si>
  <si>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</si>
  <si>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</si>
  <si>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</si>
  <si>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</si>
  <si>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</si>
  <si>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</si>
  <si>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</si>
  <si>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</si>
  <si>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</si>
  <si>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</si>
  <si>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</si>
  <si>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</si>
  <si>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</si>
  <si>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</si>
  <si>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</si>
  <si>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</si>
  <si>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</si>
  <si>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</si>
  <si>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</si>
  <si>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</si>
  <si>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</si>
  <si>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</si>
  <si>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</si>
  <si>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</si>
  <si>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</si>
  <si>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</si>
  <si>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</si>
  <si>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</si>
  <si>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</si>
  <si>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</si>
  <si>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</si>
  <si>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</si>
  <si>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</si>
  <si>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</si>
  <si>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</si>
  <si>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</si>
  <si>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</si>
  <si>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</si>
  <si>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</si>
  <si>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</si>
  <si>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</si>
  <si>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</si>
  <si>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</si>
  <si>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</si>
  <si>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</si>
  <si>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</si>
  <si>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</si>
  <si>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</si>
  <si>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</si>
  <si>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</si>
  <si>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</si>
  <si>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</si>
  <si>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</si>
  <si>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</si>
  <si>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</si>
  <si>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</si>
  <si>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</si>
  <si>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</si>
  <si>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</si>
  <si>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</si>
  <si>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</si>
  <si>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</si>
  <si>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</si>
  <si>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</si>
  <si>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</si>
  <si>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</si>
  <si>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</si>
  <si>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</si>
  <si>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</si>
  <si>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</si>
  <si>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</si>
  <si>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</si>
  <si>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</si>
  <si>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</si>
  <si>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</si>
  <si>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</si>
  <si>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</si>
  <si>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</si>
  <si>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</si>
  <si>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</si>
  <si>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</si>
  <si>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</si>
  <si>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</si>
  <si>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</si>
  <si>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</si>
  <si>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</si>
  <si>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</si>
  <si>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</si>
  <si>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</si>
  <si>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</si>
  <si>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</si>
  <si>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</si>
  <si>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</si>
  <si>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</si>
  <si>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</si>
  <si>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</si>
  <si>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</si>
  <si>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</si>
  <si>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</si>
  <si>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</si>
  <si>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</si>
  <si>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</si>
  <si>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</si>
  <si>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</si>
  <si>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</si>
  <si>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</si>
  <si>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</si>
  <si>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</si>
  <si>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</si>
  <si>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</si>
  <si>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</si>
  <si>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</si>
  <si>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</si>
  <si>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</si>
  <si>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</si>
  <si>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</si>
  <si>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</si>
  <si>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</si>
  <si>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</si>
  <si>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</si>
  <si>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</si>
  <si>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</si>
  <si>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</si>
  <si>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</si>
  <si>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</si>
  <si>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</si>
  <si>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</si>
  <si>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</si>
  <si>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</si>
  <si>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</si>
  <si>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</si>
  <si>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</si>
  <si>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</si>
  <si>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</si>
  <si>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</si>
  <si>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</si>
  <si>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</si>
  <si>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</si>
  <si>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</si>
  <si>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</si>
  <si>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</si>
  <si>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</si>
  <si>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</si>
  <si>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</si>
  <si>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</si>
  <si>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</si>
  <si>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</si>
  <si>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</si>
  <si>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</si>
  <si>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</si>
  <si>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</si>
  <si>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</si>
  <si>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</si>
  <si>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</si>
  <si>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</si>
  <si>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</si>
  <si>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</si>
  <si>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</si>
  <si>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</si>
  <si>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</si>
  <si>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</si>
  <si>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</si>
  <si>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</si>
  <si>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</si>
  <si>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</si>
  <si>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</si>
  <si>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</si>
  <si>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</si>
  <si>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</si>
  <si>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</si>
  <si>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</si>
  <si>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</si>
  <si>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</si>
  <si>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</si>
  <si>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</si>
  <si>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</si>
  <si>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</si>
  <si>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</si>
  <si>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</si>
  <si>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</si>
  <si>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</si>
  <si>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</si>
  <si>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</si>
  <si>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</si>
  <si>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</si>
  <si>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</si>
  <si>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</si>
  <si>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</si>
  <si>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</si>
  <si>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</si>
  <si>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</si>
  <si>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</si>
  <si>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</si>
  <si>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</si>
  <si>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</si>
  <si>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</si>
  <si>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</si>
  <si>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</si>
  <si>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</si>
  <si>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</si>
  <si>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</si>
  <si>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</si>
  <si>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</si>
  <si>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</si>
  <si>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</si>
  <si>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</si>
  <si>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</si>
  <si>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</si>
  <si>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</si>
  <si>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</si>
  <si>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</si>
  <si>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</si>
  <si>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</si>
  <si>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</si>
  <si>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</si>
  <si>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</si>
  <si>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</si>
  <si>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</si>
  <si>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</si>
  <si>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</si>
  <si>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</si>
  <si>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</si>
  <si>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</si>
  <si>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</si>
  <si>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</si>
  <si>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</si>
  <si>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</si>
  <si>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</si>
  <si>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</si>
  <si>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</si>
  <si>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</si>
  <si>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</si>
  <si>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</si>
  <si>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</si>
  <si>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</si>
  <si>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</si>
  <si>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</si>
  <si>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</si>
  <si>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</si>
  <si>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</si>
  <si>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</si>
  <si>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</si>
  <si>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</si>
  <si>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</si>
  <si>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</si>
  <si>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</si>
  <si>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</si>
  <si>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</si>
  <si>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</si>
  <si>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</si>
  <si>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</si>
  <si>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</si>
  <si>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</si>
  <si>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</si>
  <si>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</si>
  <si>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</si>
  <si>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</si>
  <si>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</si>
  <si>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</si>
  <si>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</si>
  <si>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</si>
  <si>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</si>
  <si>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</si>
  <si>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</si>
  <si>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</si>
  <si>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</si>
  <si>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</si>
  <si>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</si>
  <si>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</si>
  <si>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</si>
  <si>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</si>
  <si>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</si>
  <si>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</si>
  <si>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</si>
  <si>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</si>
  <si>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</si>
  <si>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</si>
  <si>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</si>
  <si>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</si>
  <si>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</si>
  <si>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</si>
  <si>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</si>
  <si>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</si>
  <si>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</si>
  <si>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</si>
  <si>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</si>
  <si>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</si>
  <si>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</si>
  <si>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</si>
  <si>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</si>
  <si>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</si>
  <si>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</si>
  <si>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</si>
  <si>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</si>
  <si>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</si>
  <si>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</si>
  <si>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</si>
  <si>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</si>
  <si>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</si>
  <si>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</si>
  <si>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</si>
  <si>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</si>
  <si>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</si>
  <si>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</si>
  <si>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</si>
  <si>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</si>
  <si>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</si>
  <si>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</si>
  <si>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</si>
  <si>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</si>
  <si>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</si>
  <si>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</si>
  <si>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</si>
  <si>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</si>
  <si>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</si>
  <si>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</si>
  <si>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</si>
  <si>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</si>
  <si>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</si>
  <si>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</si>
  <si>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</si>
  <si>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</si>
  <si>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</si>
  <si>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</si>
  <si>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</si>
  <si>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</si>
  <si>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</si>
  <si>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</si>
  <si>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</si>
  <si>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</si>
  <si>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</si>
  <si>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</si>
  <si>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</si>
  <si>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</si>
  <si>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</si>
  <si>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</si>
  <si>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</si>
  <si>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</si>
  <si>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</si>
  <si>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</si>
  <si>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</si>
  <si>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</si>
  <si>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</si>
  <si>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</si>
  <si>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</si>
  <si>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</si>
  <si>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</si>
  <si>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</si>
  <si>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</si>
  <si>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</si>
  <si>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</si>
  <si>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</si>
  <si>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</si>
  <si>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</si>
  <si>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</si>
  <si>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</si>
  <si>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</si>
  <si>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</si>
  <si>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</si>
  <si>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</si>
  <si>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</si>
  <si>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</si>
  <si>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</si>
  <si>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</si>
  <si>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</si>
  <si>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</si>
  <si>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</si>
  <si>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</si>
  <si>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</si>
  <si>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</si>
  <si>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</si>
  <si>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</si>
  <si>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</si>
  <si>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</si>
  <si>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</si>
  <si>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</si>
  <si>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</si>
  <si>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</si>
  <si>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</si>
  <si>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</si>
  <si>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</si>
  <si>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</si>
  <si>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</si>
  <si>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</si>
  <si>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</si>
  <si>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</si>
  <si>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</si>
  <si>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</si>
  <si>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</si>
  <si>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</si>
  <si>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</si>
  <si>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</si>
  <si>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</si>
  <si>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</si>
  <si>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</si>
  <si>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</si>
  <si>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</si>
  <si>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</si>
  <si>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</si>
  <si>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</si>
  <si>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</si>
  <si>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</si>
  <si>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</si>
  <si>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</si>
  <si>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</si>
  <si>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</si>
  <si>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</si>
  <si>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</si>
  <si>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</si>
  <si>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</si>
  <si>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</si>
  <si>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</si>
  <si>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</si>
  <si>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</si>
  <si>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</si>
  <si>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</si>
  <si>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</si>
  <si>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</si>
  <si>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</si>
  <si>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</si>
  <si>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</si>
  <si>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</si>
  <si>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</si>
  <si>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</si>
  <si>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</si>
  <si>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</si>
  <si>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</si>
  <si>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</si>
  <si>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</si>
  <si>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</si>
  <si>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</si>
  <si>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</si>
  <si>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</si>
  <si>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</si>
  <si>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</si>
  <si>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</si>
  <si>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</si>
  <si>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</si>
  <si>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</si>
  <si>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</si>
  <si>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</si>
  <si>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</si>
  <si>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</si>
  <si>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</si>
  <si>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</si>
  <si>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</si>
  <si>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</si>
  <si>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</si>
  <si>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</si>
  <si>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</si>
  <si>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</si>
  <si>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</si>
  <si>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</si>
  <si>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</si>
  <si>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</si>
  <si>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</si>
  <si>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</si>
  <si>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</si>
  <si>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</si>
  <si>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</si>
  <si>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</si>
  <si>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</si>
  <si>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</si>
  <si>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</si>
  <si>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</si>
  <si>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</si>
  <si>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</si>
  <si>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</si>
  <si>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</si>
  <si>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</si>
  <si>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</si>
  <si>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</si>
  <si>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</si>
  <si>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</si>
  <si>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</si>
  <si>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</si>
  <si>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</si>
  <si>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</si>
  <si>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</si>
  <si>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</si>
  <si>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</si>
  <si>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</si>
  <si>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</si>
  <si>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</si>
  <si>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</si>
  <si>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</si>
  <si>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</si>
  <si>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</si>
  <si>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</si>
  <si>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</si>
  <si>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</si>
  <si>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</si>
  <si>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</si>
  <si>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</si>
  <si>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</si>
  <si>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</si>
  <si>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</si>
  <si>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</si>
  <si>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</si>
  <si>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</si>
  <si>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</si>
  <si>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</si>
  <si>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</si>
  <si>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</si>
  <si>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</si>
  <si>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</si>
  <si>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</si>
  <si>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</si>
  <si>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</si>
  <si>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</si>
  <si>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</si>
  <si>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</si>
  <si>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</si>
  <si>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</si>
  <si>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</si>
  <si>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</si>
  <si>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</si>
  <si>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</si>
  <si>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</si>
  <si>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</si>
  <si>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</si>
  <si>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</si>
  <si>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</si>
  <si>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</si>
  <si>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</si>
  <si>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</si>
  <si>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</si>
  <si>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</si>
  <si>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</si>
  <si>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</si>
  <si>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</si>
  <si>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</si>
  <si>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</si>
  <si>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</si>
  <si>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</si>
  <si>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</si>
  <si>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</si>
  <si>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</si>
  <si>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</si>
  <si>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</si>
  <si>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</si>
  <si>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</si>
  <si>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</si>
  <si>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</si>
  <si>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</si>
  <si>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</si>
  <si>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</si>
  <si>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</si>
  <si>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</si>
  <si>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</si>
  <si>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</si>
  <si>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</si>
  <si>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</si>
  <si>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</si>
  <si>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</si>
  <si>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</si>
  <si>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</si>
  <si>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</si>
  <si>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</si>
  <si>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</si>
  <si>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</si>
  <si>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</si>
  <si>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</si>
  <si>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</si>
  <si>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</si>
  <si>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</si>
  <si>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</si>
  <si>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</si>
  <si>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</si>
  <si>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</si>
  <si>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</si>
  <si>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</si>
  <si>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</si>
  <si>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</si>
  <si>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</si>
  <si>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</si>
  <si>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</si>
  <si>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</si>
  <si>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</si>
  <si>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</si>
  <si>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</si>
  <si>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</si>
  <si>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</si>
  <si>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</si>
  <si>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</si>
  <si>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</si>
  <si>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</si>
  <si>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</si>
  <si>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</si>
  <si>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</si>
  <si>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</si>
  <si>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</si>
  <si>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</si>
  <si>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</si>
  <si>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</si>
  <si>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</si>
  <si>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</si>
  <si>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</si>
  <si>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</si>
  <si>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</si>
  <si>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</si>
  <si>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</si>
  <si>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</si>
  <si>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</si>
  <si>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</si>
  <si>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</si>
  <si>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</si>
  <si>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</si>
  <si>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</si>
  <si>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</si>
  <si>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</si>
  <si>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</si>
  <si>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</si>
  <si>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</si>
  <si>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</si>
  <si>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</si>
  <si>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</si>
  <si>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</si>
  <si>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</si>
  <si>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</si>
  <si>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</si>
  <si>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</si>
  <si>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</si>
  <si>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</si>
  <si>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</si>
  <si>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</si>
  <si>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</si>
  <si>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</si>
  <si>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</si>
  <si>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</si>
  <si>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</si>
  <si>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</si>
  <si>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</si>
  <si>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</si>
  <si>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</si>
  <si>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</si>
  <si>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</si>
  <si>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</si>
  <si>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</si>
  <si>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</si>
  <si>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</si>
  <si>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</si>
  <si>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</si>
  <si>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</si>
  <si>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</si>
  <si>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</si>
  <si>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</si>
  <si>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</si>
  <si>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</si>
  <si>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</si>
  <si>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</si>
  <si>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</si>
  <si>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</si>
  <si>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</si>
  <si>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</si>
  <si>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</si>
  <si>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</si>
  <si>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</si>
  <si>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</si>
  <si>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</si>
  <si>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</si>
  <si>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</si>
  <si>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</si>
  <si>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</si>
  <si>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</si>
  <si>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</si>
  <si>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</si>
  <si>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</si>
  <si>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</si>
  <si>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</si>
  <si>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</si>
  <si>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</si>
  <si>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</si>
  <si>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</si>
  <si>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</si>
  <si>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</si>
  <si>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</si>
  <si>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</si>
  <si>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</si>
  <si>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</si>
  <si>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</si>
  <si>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</si>
  <si>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</si>
  <si>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</si>
  <si>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</si>
  <si>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</si>
  <si>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</si>
  <si>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</si>
  <si>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</si>
  <si>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</si>
  <si>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</si>
  <si>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</si>
  <si>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</si>
  <si>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</si>
  <si>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</si>
  <si>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</si>
  <si>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</si>
  <si>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</si>
  <si>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</si>
  <si>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</si>
  <si>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</si>
  <si>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</si>
  <si>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</si>
  <si>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</si>
  <si>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</si>
  <si>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</si>
  <si>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</si>
  <si>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</si>
  <si>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</si>
  <si>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</si>
  <si>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</si>
  <si>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</si>
  <si>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</si>
  <si>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</si>
  <si>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</si>
  <si>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</si>
  <si>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</si>
  <si>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</si>
  <si>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</si>
  <si>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</si>
  <si>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</si>
  <si>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</si>
  <si>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</si>
  <si>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</si>
  <si>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</si>
  <si>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</si>
  <si>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</si>
  <si>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</si>
  <si>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</si>
  <si>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</si>
  <si>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</si>
  <si>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</si>
  <si>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</si>
  <si>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</si>
  <si>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</si>
  <si>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</si>
  <si>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</si>
  <si>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</si>
  <si>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</si>
  <si>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</si>
  <si>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</si>
  <si>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</si>
  <si>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</si>
  <si>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</si>
  <si>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</si>
  <si>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</si>
  <si>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</si>
  <si>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</si>
  <si>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</si>
  <si>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</si>
  <si>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</si>
  <si>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</si>
  <si>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</si>
  <si>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</si>
  <si>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</si>
  <si>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</si>
  <si>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</si>
  <si>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</si>
  <si>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</si>
  <si>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</si>
  <si>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</si>
  <si>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</si>
  <si>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</si>
  <si>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</si>
  <si>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</si>
  <si>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</si>
  <si>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</si>
  <si>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</si>
  <si>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</si>
  <si>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</si>
  <si>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</si>
  <si>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</si>
  <si>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</si>
  <si>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</si>
  <si>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</si>
  <si>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</si>
  <si>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</si>
  <si>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</si>
  <si>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</si>
  <si>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</si>
  <si>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</si>
  <si>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</si>
  <si>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</si>
  <si>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</si>
  <si>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</si>
  <si>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</si>
  <si>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</si>
  <si>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</si>
  <si>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</si>
  <si>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</si>
  <si>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</si>
  <si>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</si>
  <si>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</si>
  <si>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</si>
  <si>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</si>
  <si>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</si>
  <si>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</si>
  <si>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</si>
  <si>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</si>
  <si>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</si>
  <si>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</si>
  <si>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</si>
  <si>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</si>
  <si>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</si>
  <si>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</si>
  <si>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</si>
  <si>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</si>
  <si>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</si>
  <si>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</si>
  <si>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</si>
  <si>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</si>
  <si>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</si>
  <si>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</si>
  <si>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</si>
  <si>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</si>
  <si>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</si>
  <si>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</si>
  <si>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</si>
  <si>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</si>
  <si>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</si>
  <si>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</si>
  <si>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</si>
  <si>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</si>
  <si>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</si>
  <si>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</si>
  <si>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</si>
  <si>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</si>
  <si>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</si>
  <si>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</si>
  <si>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</si>
  <si>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</si>
  <si>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</si>
  <si>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</si>
  <si>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</si>
  <si>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</si>
  <si>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</si>
  <si>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</si>
  <si>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</si>
  <si>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</si>
  <si>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</si>
  <si>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</si>
  <si>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</si>
  <si>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</si>
  <si>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</si>
  <si>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</si>
  <si>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</si>
  <si>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</si>
  <si>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</si>
  <si>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</si>
  <si>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</si>
  <si>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</si>
  <si>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</si>
  <si>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</si>
  <si>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</si>
  <si>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</si>
  <si>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</si>
  <si>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</si>
  <si>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</si>
  <si>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</si>
  <si>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</si>
  <si>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</si>
  <si>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</si>
  <si>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</si>
  <si>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</si>
  <si>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</si>
  <si>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</si>
  <si>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</si>
  <si>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</si>
  <si>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</si>
  <si>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</si>
  <si>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</si>
  <si>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</si>
  <si>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</si>
  <si>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</si>
  <si>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</si>
  <si>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</si>
  <si>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</si>
  <si>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</si>
  <si>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</si>
  <si>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</si>
  <si>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</si>
  <si>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</si>
  <si>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</si>
  <si>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</si>
  <si>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</si>
  <si>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</si>
  <si>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</si>
  <si>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</si>
  <si>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</si>
  <si>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</si>
  <si>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</si>
  <si>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</si>
  <si>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</si>
  <si>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</si>
  <si>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</si>
  <si>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</si>
  <si>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</si>
  <si>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</si>
  <si>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</si>
  <si>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</si>
  <si>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</si>
  <si>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</si>
  <si>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</si>
  <si>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</si>
  <si>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</si>
  <si>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</si>
  <si>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</si>
  <si>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</si>
  <si>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</si>
  <si>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</si>
  <si>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</si>
  <si>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</si>
  <si>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</si>
  <si>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</si>
  <si>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</si>
  <si>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</si>
  <si>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</si>
  <si>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</si>
  <si>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</si>
  <si>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</si>
  <si>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</si>
  <si>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</si>
  <si>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</si>
  <si>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</si>
  <si>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</si>
  <si>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</si>
  <si>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</si>
  <si>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</si>
  <si>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</si>
  <si>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</si>
  <si>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</si>
  <si>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</si>
  <si>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</si>
  <si>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</si>
  <si>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</si>
  <si>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</si>
  <si>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</si>
  <si>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</si>
  <si>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</si>
  <si>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</si>
  <si>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</si>
  <si>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</si>
  <si>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</si>
  <si>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</si>
  <si>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</si>
  <si>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</si>
  <si>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</si>
  <si>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</si>
  <si>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</si>
  <si>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</si>
  <si>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</si>
  <si>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</si>
  <si>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</si>
  <si>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</si>
  <si>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</si>
  <si>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</si>
  <si>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</si>
  <si>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</si>
  <si>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</si>
  <si>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</si>
  <si>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</si>
  <si>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</si>
  <si>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</si>
  <si>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</si>
  <si>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</si>
  <si>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</si>
  <si>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</si>
  <si>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</si>
  <si>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</si>
  <si>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</si>
  <si>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</si>
  <si>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</si>
  <si>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</si>
  <si>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</si>
  <si>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</si>
  <si>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</si>
  <si>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</si>
  <si>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</si>
  <si>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</si>
  <si>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</si>
  <si>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</si>
  <si>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</si>
  <si>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</si>
  <si>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</si>
  <si>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</si>
  <si>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</si>
  <si>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</si>
  <si>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</si>
  <si>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</si>
  <si>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</si>
  <si>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</si>
  <si>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</si>
  <si>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</si>
  <si>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</si>
  <si>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</si>
  <si>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</si>
  <si>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</si>
  <si>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</si>
  <si>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</si>
  <si>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</si>
  <si>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</si>
  <si>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</si>
  <si>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</si>
  <si>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</si>
  <si>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</si>
  <si>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</si>
  <si>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</si>
  <si>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</si>
  <si>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</si>
  <si>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</si>
  <si>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</si>
  <si>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</si>
  <si>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</si>
  <si>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</si>
  <si>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</si>
  <si>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</si>
  <si>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</si>
  <si>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</si>
  <si>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</si>
  <si>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</si>
  <si>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</si>
  <si>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</si>
  <si>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</si>
  <si>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</si>
  <si>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</si>
  <si>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</si>
  <si>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</si>
  <si>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</si>
  <si>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</si>
  <si>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</si>
  <si>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</si>
  <si>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</si>
  <si>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</si>
  <si>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</si>
  <si>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</si>
  <si>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</si>
  <si>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</si>
  <si>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</si>
  <si>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</si>
  <si>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</si>
  <si>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</si>
  <si>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</si>
  <si>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</si>
  <si>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</si>
  <si>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</si>
  <si>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</si>
  <si>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</si>
  <si>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</si>
  <si>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</si>
  <si>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</si>
  <si>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</si>
  <si>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</si>
  <si>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</si>
  <si>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</si>
  <si>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</si>
  <si>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</si>
  <si>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</si>
  <si>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</si>
  <si>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</si>
  <si>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</si>
  <si>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</si>
  <si>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</si>
  <si>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</si>
  <si>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</si>
  <si>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</si>
  <si>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</si>
  <si>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</si>
  <si>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</si>
  <si>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</si>
  <si>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</si>
  <si>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</si>
  <si>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</si>
  <si>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</si>
  <si>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</si>
  <si>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</si>
  <si>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</si>
  <si>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</si>
  <si>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</si>
  <si>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</si>
  <si>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</si>
  <si>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</si>
  <si>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</si>
  <si>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</si>
  <si>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</si>
  <si>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</si>
  <si>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</si>
  <si>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</si>
  <si>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</si>
  <si>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</si>
  <si>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</si>
  <si>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</si>
  <si>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</si>
  <si>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</si>
  <si>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</si>
  <si>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</si>
  <si>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</si>
  <si>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</si>
  <si>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</si>
  <si>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</si>
  <si>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</si>
  <si>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</si>
  <si>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</si>
  <si>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</si>
  <si>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</si>
  <si>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</si>
  <si>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</si>
  <si>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</si>
  <si>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</si>
  <si>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</si>
  <si>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</si>
  <si>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</si>
  <si>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</si>
  <si>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</si>
  <si>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</si>
  <si>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</si>
  <si>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</si>
  <si>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</si>
  <si>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</si>
  <si>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</si>
  <si>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</si>
  <si>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</si>
  <si>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</si>
  <si>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</si>
  <si>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</si>
  <si>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</si>
  <si>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</si>
  <si>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</si>
  <si>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</si>
  <si>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</si>
  <si>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</si>
  <si>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</si>
  <si>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</si>
  <si>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</si>
  <si>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</si>
  <si>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</si>
  <si>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</si>
  <si>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</si>
  <si>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</si>
  <si>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</si>
  <si>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</si>
  <si>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</si>
  <si>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</si>
  <si>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</si>
  <si>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</si>
  <si>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</si>
  <si>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</si>
  <si>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</si>
  <si>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</si>
  <si>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</si>
  <si>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</si>
  <si>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</si>
  <si>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</si>
  <si>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</si>
  <si>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</si>
  <si>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</si>
  <si>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</si>
  <si>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</si>
  <si>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</si>
  <si>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</si>
  <si>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</si>
  <si>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</si>
  <si>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</si>
  <si>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</si>
  <si>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</si>
  <si>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</si>
  <si>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</si>
  <si>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</si>
  <si>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</si>
  <si>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</si>
  <si>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</si>
  <si>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</si>
  <si>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</si>
  <si>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</si>
  <si>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</si>
  <si>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</si>
  <si>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</si>
  <si>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</si>
  <si>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</si>
  <si>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</si>
  <si>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</si>
  <si>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</si>
  <si>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</si>
  <si>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</si>
  <si>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</si>
  <si>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</si>
  <si>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</si>
  <si>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</si>
  <si>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</si>
  <si>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</si>
  <si>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</si>
  <si>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</si>
  <si>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</si>
  <si>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</si>
  <si>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</si>
  <si>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</si>
  <si>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</si>
  <si>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</si>
  <si>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</si>
  <si>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</si>
  <si>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</si>
  <si>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</si>
  <si>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</si>
  <si>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</si>
  <si>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</si>
  <si>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</si>
  <si>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</si>
  <si>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</si>
  <si>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</si>
  <si>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</si>
  <si>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</si>
  <si>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</si>
  <si>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</si>
  <si>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</si>
  <si>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</si>
  <si>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</si>
  <si>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</si>
  <si>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</si>
  <si>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</si>
  <si>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</si>
  <si>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</si>
  <si>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</si>
  <si>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</si>
  <si>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</si>
  <si>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</si>
  <si>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</si>
  <si>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</si>
  <si>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</si>
  <si>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</si>
  <si>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</si>
  <si>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</si>
  <si>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</si>
  <si>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</si>
  <si>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</si>
  <si>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</si>
  <si>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</si>
  <si>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</si>
  <si>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</si>
  <si>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</si>
  <si>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</si>
  <si>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</si>
  <si>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</si>
  <si>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</si>
  <si>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</si>
  <si>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</si>
  <si>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</si>
  <si>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</si>
  <si>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</si>
  <si>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</si>
  <si>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</si>
  <si>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</si>
  <si>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</si>
  <si>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</si>
  <si>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</si>
  <si>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</si>
  <si>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</si>
  <si>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</si>
  <si>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</si>
  <si>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</si>
  <si>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</si>
  <si>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</si>
  <si>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</si>
  <si>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</si>
  <si>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</si>
  <si>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</si>
  <si>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</si>
  <si>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</si>
  <si>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</si>
  <si>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</si>
  <si>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</si>
  <si>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</si>
  <si>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</si>
  <si>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</si>
  <si>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</si>
  <si>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</si>
  <si>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</si>
  <si>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</si>
  <si>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</si>
  <si>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</si>
  <si>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</si>
  <si>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</si>
  <si>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</si>
  <si>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</si>
  <si>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</si>
  <si>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</si>
  <si>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</si>
  <si>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</si>
  <si>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</si>
  <si>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</si>
  <si>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</si>
  <si>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</si>
  <si>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</si>
  <si>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</si>
  <si>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</si>
  <si>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</si>
  <si>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</si>
  <si>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</si>
  <si>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</si>
  <si>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</si>
  <si>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</si>
  <si>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</si>
  <si>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</si>
  <si>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</si>
  <si>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</si>
  <si>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</si>
  <si>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</si>
  <si>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</si>
  <si>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</si>
  <si>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</si>
  <si>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</si>
  <si>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</si>
  <si>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</si>
  <si>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</si>
  <si>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</si>
  <si>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</si>
  <si>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</si>
  <si>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</si>
  <si>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</si>
  <si>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</si>
  <si>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</si>
  <si>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</si>
  <si>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</si>
  <si>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</si>
  <si>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</si>
  <si>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</si>
  <si>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</si>
  <si>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</si>
  <si>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</si>
  <si>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</si>
  <si>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</si>
  <si>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</si>
  <si>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</si>
  <si>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</si>
  <si>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</si>
  <si>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</si>
  <si>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</si>
  <si>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</si>
  <si>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</si>
  <si>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</si>
  <si>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</si>
  <si>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</si>
  <si>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</si>
  <si>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</si>
  <si>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</si>
  <si>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</si>
  <si>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</si>
  <si>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</si>
  <si>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</si>
  <si>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</si>
  <si>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</si>
  <si>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</si>
  <si>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</si>
  <si>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</si>
  <si>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</si>
  <si>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</si>
  <si>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</si>
  <si>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</si>
  <si>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</si>
  <si>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</si>
  <si>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</si>
  <si>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</si>
  <si>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</si>
  <si>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</si>
  <si>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</si>
  <si>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</si>
  <si>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</si>
  <si>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</si>
  <si>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</si>
  <si>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</si>
  <si>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</si>
  <si>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</si>
  <si>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</si>
  <si>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</si>
  <si>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</si>
  <si>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</si>
  <si>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</si>
  <si>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</si>
  <si>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</si>
  <si>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</si>
  <si>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</si>
  <si>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</si>
  <si>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</si>
  <si>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</si>
  <si>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</si>
  <si>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</si>
  <si>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</si>
  <si>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</si>
  <si>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</si>
  <si>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</si>
  <si>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</si>
  <si>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</si>
  <si>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</si>
  <si>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</si>
  <si>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</si>
  <si>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</si>
  <si>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</si>
  <si>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</si>
  <si>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</si>
  <si>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</si>
  <si>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</si>
  <si>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</si>
  <si>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</si>
  <si>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</si>
  <si>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</si>
  <si>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</si>
  <si>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</si>
  <si>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</si>
  <si>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</si>
  <si>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</si>
  <si>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</si>
  <si>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</si>
  <si>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</si>
  <si>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</si>
  <si>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</si>
  <si>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</si>
  <si>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</si>
  <si>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</si>
  <si>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</si>
  <si>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</si>
  <si>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</si>
  <si>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</si>
  <si>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</si>
  <si>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</si>
  <si>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</si>
  <si>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</si>
  <si>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</si>
  <si>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</si>
  <si>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</si>
  <si>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</si>
  <si>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</si>
  <si>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</si>
  <si>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</si>
  <si>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</si>
  <si>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</si>
  <si>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</si>
  <si>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</si>
  <si>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</si>
  <si>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</si>
  <si>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</si>
  <si>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</si>
  <si>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</si>
  <si>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</si>
  <si>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</si>
  <si>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</si>
  <si>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</si>
  <si>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</si>
  <si>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</si>
  <si>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</si>
  <si>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</si>
  <si>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</si>
  <si>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</si>
  <si>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</si>
  <si>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</si>
  <si>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</si>
  <si>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</si>
  <si>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</si>
  <si>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</si>
  <si>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</si>
  <si>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</si>
  <si>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</si>
  <si>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</si>
  <si>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</si>
  <si>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</si>
  <si>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</si>
  <si>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</si>
  <si>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</si>
  <si>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</si>
  <si>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</si>
  <si>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</si>
  <si>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</si>
  <si>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</si>
  <si>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</si>
  <si>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</si>
  <si>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</si>
  <si>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</si>
  <si>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</si>
  <si>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</si>
  <si>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</si>
  <si>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</si>
  <si>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</si>
  <si>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</si>
  <si>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</si>
  <si>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</si>
  <si>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</si>
  <si>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</si>
  <si>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</si>
  <si>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</si>
  <si>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</si>
  <si>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</si>
  <si>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</si>
  <si>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</si>
  <si>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</si>
  <si>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</si>
  <si>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</si>
  <si>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</si>
  <si>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</si>
  <si>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</si>
  <si>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</si>
  <si>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</si>
  <si>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</si>
  <si>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</si>
  <si>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</si>
  <si>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</si>
  <si>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</si>
  <si>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</si>
  <si>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</si>
  <si>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</si>
  <si>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</si>
  <si>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</si>
  <si>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</si>
  <si>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</si>
  <si>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</si>
  <si>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</si>
  <si>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</si>
  <si>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</si>
  <si>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</si>
  <si>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</si>
  <si>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</si>
  <si>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</si>
  <si>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</si>
  <si>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</si>
  <si>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</si>
  <si>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</si>
  <si>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</si>
  <si>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</si>
  <si>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</si>
  <si>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</si>
  <si>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</si>
  <si>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</si>
  <si>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</si>
  <si>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</si>
  <si>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</si>
  <si>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</si>
  <si>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</si>
  <si>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</si>
  <si>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</si>
  <si>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</si>
  <si>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</si>
  <si>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</si>
  <si>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</si>
  <si>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</si>
  <si>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</si>
  <si>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</si>
  <si>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</si>
  <si>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</si>
  <si>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</si>
  <si>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</si>
  <si>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</si>
  <si>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</si>
  <si>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</si>
  <si>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</si>
  <si>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</si>
  <si>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</si>
  <si>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</si>
  <si>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</si>
  <si>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</si>
  <si>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</si>
  <si>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</si>
  <si>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</si>
  <si>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</si>
  <si>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</si>
  <si>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</si>
  <si>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</si>
  <si>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</si>
  <si>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</si>
  <si>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</si>
  <si>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</si>
  <si>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</si>
  <si>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</si>
  <si>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</si>
  <si>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</si>
  <si>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</si>
  <si>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</si>
  <si>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</si>
  <si>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</si>
  <si>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</si>
  <si>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</si>
  <si>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</si>
  <si>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</si>
  <si>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</si>
  <si>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</si>
  <si>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</si>
  <si>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</si>
  <si>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</si>
  <si>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</si>
  <si>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</si>
  <si>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</si>
  <si>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</si>
  <si>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</si>
  <si>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</si>
  <si>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</si>
  <si>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</si>
  <si>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</si>
  <si>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</si>
  <si>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</si>
  <si>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</si>
  <si>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</si>
  <si>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</si>
  <si>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</si>
  <si>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</si>
  <si>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</si>
  <si>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</si>
  <si>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</si>
  <si>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</si>
  <si>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</si>
  <si>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</si>
  <si>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</si>
  <si>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</si>
  <si>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</si>
  <si>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</si>
  <si>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</si>
  <si>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</si>
  <si>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</si>
  <si>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</si>
  <si>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</si>
  <si>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</si>
  <si>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</si>
  <si>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</si>
  <si>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</si>
  <si>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</si>
  <si>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</si>
  <si>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</si>
  <si>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</si>
  <si>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</si>
  <si>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</si>
  <si>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</si>
  <si>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</si>
  <si>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</si>
  <si>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</si>
  <si>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</si>
  <si>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</si>
  <si>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</si>
  <si>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</si>
  <si>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</si>
  <si>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</si>
  <si>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</si>
  <si>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</si>
  <si>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</si>
  <si>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</si>
  <si>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</si>
  <si>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</si>
  <si>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</si>
  <si>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</si>
  <si>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</si>
  <si>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</si>
  <si>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</si>
  <si>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</si>
  <si>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</si>
  <si>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</si>
  <si>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</si>
  <si>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</si>
  <si>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</si>
  <si>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</si>
  <si>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</si>
  <si>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</si>
  <si>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</si>
  <si>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</si>
  <si>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</si>
  <si>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</si>
  <si>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</si>
  <si>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</si>
  <si>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</si>
  <si>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</si>
  <si>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</si>
  <si>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</si>
  <si>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</si>
  <si>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</si>
  <si>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</si>
  <si>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</si>
  <si>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</si>
  <si>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</si>
  <si>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</si>
  <si>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</si>
  <si>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</si>
  <si>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</si>
  <si>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</si>
  <si>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</si>
  <si>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</si>
  <si>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</si>
  <si>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</si>
  <si>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</si>
  <si>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</si>
  <si>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</si>
  <si>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</si>
  <si>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</si>
  <si>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</si>
  <si>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</si>
  <si>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</si>
  <si>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</si>
  <si>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</si>
  <si>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</si>
  <si>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</si>
  <si>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</si>
  <si>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</si>
  <si>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</si>
  <si>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</si>
  <si>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</si>
  <si>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</si>
  <si>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</si>
  <si>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</si>
  <si>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</si>
  <si>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</si>
  <si>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</si>
  <si>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</si>
  <si>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</si>
  <si>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</si>
  <si>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</si>
  <si>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</si>
  <si>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</si>
  <si>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</si>
  <si>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</si>
  <si>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</si>
  <si>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</si>
  <si>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</si>
  <si>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</si>
  <si>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</si>
  <si>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</si>
  <si>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</si>
  <si>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</si>
  <si>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</si>
  <si>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</si>
  <si>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</si>
  <si>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</si>
  <si>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</si>
  <si>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</si>
  <si>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</si>
  <si>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</si>
  <si>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</si>
  <si>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</si>
  <si>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</si>
  <si>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</si>
  <si>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</si>
  <si>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</si>
  <si>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</si>
  <si>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</si>
  <si>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</si>
  <si>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</si>
  <si>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</si>
  <si>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</si>
  <si>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</si>
  <si>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</si>
  <si>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</si>
  <si>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</si>
  <si>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</si>
  <si>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</si>
  <si>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</si>
  <si>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</si>
  <si>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</si>
  <si>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</si>
  <si>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</si>
  <si>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</si>
  <si>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</si>
  <si>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</si>
  <si>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</si>
  <si>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</si>
  <si>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</si>
  <si>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</si>
  <si>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</si>
  <si>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</si>
  <si>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</si>
  <si>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</si>
  <si>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</si>
  <si>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</si>
  <si>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</si>
  <si>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</si>
  <si>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</si>
  <si>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</si>
  <si>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</si>
  <si>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</si>
  <si>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</si>
  <si>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</si>
  <si>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</si>
  <si>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</si>
  <si>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</si>
  <si>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</si>
  <si>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</si>
  <si>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</si>
  <si>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</si>
  <si>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</si>
  <si>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</si>
  <si>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</si>
  <si>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</si>
  <si>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</si>
  <si>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</si>
  <si>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</si>
  <si>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</si>
  <si>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</si>
  <si>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</si>
  <si>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</si>
  <si>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</si>
  <si>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</si>
  <si>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</si>
  <si>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</si>
  <si>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</si>
  <si>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</si>
  <si>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</si>
  <si>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</si>
  <si>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</si>
  <si>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</si>
  <si>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</si>
  <si>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</si>
  <si>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</si>
  <si>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</si>
  <si>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</si>
  <si>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</si>
  <si>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</si>
  <si>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</si>
  <si>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</si>
  <si>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</si>
  <si>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</si>
  <si>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</si>
  <si>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</si>
  <si>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</si>
  <si>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</si>
  <si>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</si>
  <si>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</si>
  <si>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</si>
  <si>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</si>
  <si>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</si>
  <si>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</si>
  <si>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</si>
  <si>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</si>
  <si>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</si>
  <si>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</si>
  <si>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</si>
  <si>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</si>
  <si>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</si>
  <si>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</si>
  <si>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</si>
  <si>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</si>
  <si>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</si>
  <si>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</si>
  <si>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</si>
  <si>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</si>
  <si>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</si>
  <si>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</si>
  <si>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</si>
  <si>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</si>
  <si>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</si>
  <si>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</si>
  <si>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</si>
  <si>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</si>
  <si>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</si>
  <si>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</si>
  <si>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</si>
  <si>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</si>
  <si>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</si>
  <si>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</si>
  <si>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</si>
  <si>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</si>
  <si>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</si>
  <si>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</si>
  <si>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</si>
  <si>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</si>
  <si>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</si>
  <si>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</si>
  <si>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</si>
  <si>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</si>
  <si>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</si>
  <si>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</si>
  <si>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</si>
  <si>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</si>
  <si>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</si>
  <si>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</si>
  <si>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</si>
  <si>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</si>
  <si>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</si>
  <si>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</si>
  <si>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</si>
  <si>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</si>
  <si>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</si>
  <si>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</si>
  <si>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</si>
  <si>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</si>
  <si>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</si>
  <si>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</si>
  <si>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</si>
  <si>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</si>
  <si>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</si>
  <si>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</si>
  <si>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</si>
  <si>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</si>
  <si>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</si>
  <si>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</si>
  <si>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</si>
  <si>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</si>
  <si>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</si>
  <si>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</si>
  <si>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</si>
  <si>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</si>
  <si>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</si>
  <si>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</si>
  <si>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</si>
  <si>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</si>
  <si>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</si>
  <si>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</si>
  <si>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</si>
  <si>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</si>
  <si>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</si>
  <si>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</si>
  <si>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</si>
  <si>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</si>
  <si>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</si>
  <si>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</si>
  <si>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</si>
  <si>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</si>
  <si>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</si>
  <si>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</si>
  <si>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</si>
  <si>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</si>
  <si>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</si>
  <si>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</si>
  <si>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</si>
  <si>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</si>
  <si>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</si>
  <si>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</si>
  <si>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</si>
  <si>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</si>
  <si>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</si>
  <si>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</si>
  <si>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</si>
  <si>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</si>
  <si>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</si>
  <si>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</si>
  <si>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</si>
  <si>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</si>
  <si>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</si>
  <si>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</si>
  <si>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</si>
  <si>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</si>
  <si>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</si>
  <si>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</si>
  <si>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</si>
  <si>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</si>
  <si>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</si>
  <si>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</si>
  <si>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</si>
  <si>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</si>
  <si>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</si>
  <si>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</si>
  <si>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</si>
  <si>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</si>
  <si>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</si>
  <si>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</si>
  <si>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</si>
  <si>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</si>
  <si>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</si>
  <si>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</si>
  <si>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</si>
  <si>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</si>
  <si>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</si>
  <si>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</si>
  <si>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</si>
  <si>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</si>
  <si>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</si>
  <si>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</si>
  <si>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</si>
  <si>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</si>
  <si>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</si>
  <si>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</si>
  <si>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</si>
  <si>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</si>
  <si>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</si>
  <si>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</si>
  <si>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</si>
  <si>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</si>
  <si>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</si>
  <si>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</si>
  <si>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</si>
  <si>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</si>
  <si>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</si>
  <si>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</si>
  <si>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</si>
  <si>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</si>
  <si>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</si>
  <si>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</si>
  <si>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</si>
  <si>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</si>
  <si>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</si>
  <si>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</si>
  <si>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</si>
  <si>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</si>
  <si>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</si>
  <si>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</si>
  <si>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</si>
  <si>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</si>
  <si>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</si>
  <si>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</si>
  <si>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</si>
  <si>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</si>
  <si>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</si>
  <si>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</si>
  <si>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</si>
  <si>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</si>
  <si>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</si>
  <si>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</si>
  <si>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</si>
  <si>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</si>
  <si>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</si>
  <si>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</si>
  <si>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</si>
  <si>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</si>
  <si>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</si>
  <si>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</si>
  <si>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</si>
  <si>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</si>
  <si>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</si>
  <si>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</si>
  <si>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</si>
  <si>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</si>
  <si>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</si>
  <si>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</si>
  <si>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</si>
  <si>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</si>
  <si>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</si>
  <si>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</si>
  <si>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</si>
  <si>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</si>
  <si>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</si>
  <si>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</si>
  <si>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</si>
  <si>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</si>
  <si>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</si>
  <si>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</si>
  <si>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</si>
  <si>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</si>
  <si>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</si>
  <si>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</si>
  <si>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</si>
  <si>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</si>
  <si>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</si>
  <si>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</si>
  <si>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</si>
  <si>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</si>
  <si>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</si>
  <si>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</si>
  <si>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</si>
  <si>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</si>
  <si>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</si>
  <si>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</si>
  <si>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</si>
  <si>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</si>
  <si>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</si>
  <si>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</si>
  <si>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</si>
  <si>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</si>
  <si>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</si>
  <si>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</si>
  <si>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</si>
  <si>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</si>
  <si>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</si>
  <si>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</si>
  <si>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</si>
  <si>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</si>
  <si>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</si>
  <si>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</si>
  <si>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</si>
  <si>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</si>
  <si>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</si>
  <si>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</si>
  <si>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</si>
  <si>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</si>
  <si>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</si>
  <si>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</si>
  <si>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</si>
  <si>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</si>
  <si>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</si>
  <si>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</si>
  <si>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</si>
  <si>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</si>
  <si>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</si>
  <si>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</si>
  <si>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</si>
  <si>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</si>
  <si>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</si>
  <si>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</si>
  <si>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</si>
  <si>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</si>
  <si>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</si>
  <si>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</si>
  <si>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</si>
  <si>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</si>
  <si>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</si>
  <si>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</si>
  <si>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</si>
  <si>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</si>
  <si>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</si>
  <si>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</si>
  <si>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</si>
  <si>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</si>
  <si>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</si>
  <si>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</si>
  <si>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</si>
  <si>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</si>
  <si>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</si>
  <si>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</si>
  <si>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</si>
  <si>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</si>
  <si>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</si>
  <si>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</si>
  <si>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</si>
  <si>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</si>
  <si>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</si>
  <si>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</si>
  <si>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</si>
  <si>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</si>
  <si>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</si>
  <si>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</si>
  <si>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</si>
  <si>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</si>
  <si>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</si>
  <si>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</si>
  <si>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</si>
  <si>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</si>
  <si>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</si>
  <si>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</si>
  <si>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</si>
  <si>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</si>
  <si>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</si>
  <si>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</si>
  <si>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</si>
  <si>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</si>
  <si>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</si>
  <si>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</si>
  <si>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</si>
  <si>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</si>
  <si>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</si>
  <si>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</si>
  <si>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</si>
  <si>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</si>
  <si>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</si>
  <si>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</si>
  <si>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</si>
  <si>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</si>
  <si>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</si>
  <si>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</si>
  <si>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</si>
  <si>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</si>
  <si>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</si>
  <si>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</si>
  <si>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</si>
  <si>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</si>
  <si>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</si>
  <si>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</si>
  <si>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</si>
  <si>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</si>
  <si>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</si>
  <si>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</si>
  <si>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</si>
  <si>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</si>
  <si>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</si>
  <si>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</si>
  <si>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</si>
  <si>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</si>
  <si>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</si>
  <si>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</si>
  <si>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</si>
  <si>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</si>
  <si>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</si>
  <si>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</si>
  <si>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</si>
  <si>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</si>
  <si>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</si>
  <si>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</si>
  <si>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</si>
  <si>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</si>
  <si>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</si>
  <si>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</si>
  <si>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</si>
  <si>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</si>
  <si>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</si>
  <si>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</si>
  <si>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</si>
  <si>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</si>
  <si>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</si>
  <si>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</si>
  <si>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</si>
  <si>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</si>
  <si>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</si>
  <si>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</si>
  <si>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</si>
  <si>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</si>
  <si>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</si>
  <si>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</si>
  <si>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</si>
  <si>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</si>
  <si>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</si>
  <si>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</si>
  <si>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</si>
  <si>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</si>
  <si>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</si>
  <si>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</si>
  <si>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</si>
  <si>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</si>
  <si>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</si>
  <si>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</si>
  <si>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</si>
  <si>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</si>
  <si>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</si>
  <si>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</si>
  <si>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</si>
  <si>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</si>
  <si>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</si>
  <si>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</si>
  <si>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</si>
  <si>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</si>
  <si>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</si>
  <si>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</si>
  <si>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</si>
  <si>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</si>
  <si>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</si>
  <si>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</si>
  <si>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</si>
  <si>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</si>
  <si>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</si>
  <si>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</si>
  <si>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</si>
  <si>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</si>
  <si>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</si>
  <si>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</si>
  <si>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</si>
  <si>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</si>
  <si>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</si>
  <si>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</si>
  <si>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</si>
  <si>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</si>
  <si>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</si>
  <si>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</si>
  <si>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</si>
  <si>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</si>
  <si>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</si>
  <si>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</si>
  <si>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</si>
  <si>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</si>
  <si>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</si>
  <si>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</si>
  <si>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</si>
  <si>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</si>
  <si>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</si>
  <si>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</si>
  <si>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</si>
  <si>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</si>
  <si>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</si>
  <si>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</si>
  <si>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</si>
  <si>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</si>
  <si>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</si>
  <si>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</si>
  <si>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</si>
  <si>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</si>
  <si>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</si>
  <si>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</si>
  <si>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</si>
  <si>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</si>
  <si>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</si>
  <si>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</si>
  <si>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</si>
  <si>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</si>
  <si>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</si>
  <si>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</si>
  <si>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</si>
  <si>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</si>
  <si>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</si>
  <si>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</si>
  <si>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</si>
  <si>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</si>
  <si>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</si>
  <si>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</si>
  <si>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</si>
  <si>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</si>
  <si>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</si>
  <si>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</si>
  <si>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</si>
  <si>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</si>
  <si>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</si>
  <si>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</si>
  <si>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</si>
  <si>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</si>
  <si>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</si>
  <si>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</si>
  <si>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</si>
  <si>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</si>
  <si>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</si>
  <si>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</si>
  <si>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</si>
  <si>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</si>
  <si>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</si>
  <si>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</si>
  <si>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</si>
  <si>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</si>
  <si>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</si>
  <si>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</si>
  <si>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</si>
  <si>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</si>
  <si>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</si>
  <si>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</si>
  <si>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</si>
  <si>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</si>
  <si>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</si>
  <si>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</si>
  <si>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</si>
  <si>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</si>
  <si>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</si>
  <si>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</si>
  <si>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</si>
  <si>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</si>
  <si>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</si>
  <si>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</si>
  <si>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</si>
  <si>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</si>
  <si>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</si>
  <si>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</si>
  <si>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</si>
  <si>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</si>
  <si>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</si>
  <si>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</si>
  <si>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</si>
  <si>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</si>
  <si>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</si>
  <si>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</si>
  <si>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</si>
  <si>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</si>
  <si>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</si>
  <si>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</si>
  <si>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</si>
  <si>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</si>
  <si>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</si>
  <si>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</si>
  <si>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</si>
  <si>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</si>
  <si>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</si>
  <si>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</si>
  <si>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</si>
  <si>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</si>
  <si>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</si>
  <si>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</si>
  <si>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</si>
  <si>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</si>
  <si>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</si>
  <si>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</si>
  <si>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</si>
  <si>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</si>
  <si>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</si>
  <si>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</si>
  <si>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</si>
  <si>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</si>
  <si>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</si>
  <si>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</si>
  <si>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</si>
  <si>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</si>
  <si>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</si>
  <si>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</si>
  <si>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</si>
  <si>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</si>
  <si>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</si>
  <si>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</si>
  <si>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</si>
  <si>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</si>
  <si>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</si>
  <si>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</si>
  <si>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</si>
  <si>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</si>
  <si>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</si>
  <si>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</si>
  <si>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</si>
  <si>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</si>
  <si>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</si>
  <si>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</si>
  <si>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</si>
  <si>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</si>
  <si>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</si>
  <si>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</si>
  <si>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</si>
  <si>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</si>
  <si>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</si>
  <si>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</si>
  <si>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</si>
  <si>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</si>
  <si>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</si>
  <si>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</si>
  <si>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</si>
  <si>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</si>
  <si>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</si>
  <si>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</si>
  <si>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</si>
  <si>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</si>
  <si>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</si>
  <si>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</si>
  <si>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</si>
  <si>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</si>
  <si>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</si>
  <si>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</si>
  <si>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</si>
  <si>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</si>
  <si>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</si>
  <si>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</si>
  <si>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</si>
  <si>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</si>
  <si>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</si>
  <si>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</si>
  <si>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</si>
  <si>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</si>
  <si>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</si>
  <si>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</si>
  <si>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</si>
  <si>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</si>
  <si>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</si>
  <si>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</si>
  <si>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</si>
  <si>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</si>
  <si>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</si>
  <si>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</si>
  <si>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</si>
  <si>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</si>
  <si>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</si>
  <si>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</si>
  <si>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</si>
  <si>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</si>
  <si>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</si>
  <si>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</si>
  <si>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</si>
  <si>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</si>
  <si>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</si>
  <si>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</si>
  <si>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</si>
  <si>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</si>
  <si>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</si>
  <si>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</si>
  <si>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</si>
  <si>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</si>
  <si>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</si>
  <si>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</si>
  <si>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</si>
  <si>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</si>
  <si>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</si>
  <si>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</si>
  <si>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</si>
  <si>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</si>
  <si>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</si>
  <si>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</si>
  <si>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</si>
  <si>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</si>
  <si>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</si>
  <si>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</si>
  <si>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</si>
  <si>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</si>
  <si>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</si>
  <si>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</si>
  <si>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</si>
  <si>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</si>
  <si>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</si>
  <si>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</si>
  <si>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</si>
  <si>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</si>
  <si>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</si>
  <si>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</si>
  <si>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</si>
  <si>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</si>
  <si>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</si>
  <si>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</si>
  <si>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</si>
  <si>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</si>
  <si>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</si>
  <si>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</si>
  <si>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</si>
  <si>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</si>
  <si>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</si>
  <si>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</si>
  <si>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</si>
  <si>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</si>
  <si>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</si>
  <si>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</si>
  <si>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</si>
  <si>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</si>
  <si>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</si>
  <si>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</si>
  <si>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</si>
  <si>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</si>
  <si>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</si>
  <si>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</si>
  <si>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</si>
  <si>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</si>
  <si>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</si>
  <si>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</si>
  <si>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</si>
  <si>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</si>
  <si>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</si>
  <si>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</si>
  <si>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</si>
  <si>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</si>
  <si>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</si>
  <si>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</si>
  <si>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</si>
  <si>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</si>
  <si>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</si>
  <si>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</si>
  <si>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</si>
  <si>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</si>
  <si>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</si>
  <si>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</si>
  <si>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</si>
  <si>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</si>
  <si>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</si>
  <si>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</si>
  <si>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</si>
  <si>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</si>
  <si>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</si>
  <si>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</si>
  <si>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</si>
  <si>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</si>
  <si>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</si>
  <si>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</si>
  <si>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</si>
  <si>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</si>
  <si>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</si>
  <si>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</si>
  <si>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</si>
  <si>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</si>
  <si>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</si>
  <si>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</si>
  <si>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</si>
  <si>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</si>
  <si>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</si>
  <si>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</si>
  <si>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</si>
  <si>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</si>
  <si>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</si>
  <si>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</si>
  <si>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</si>
  <si>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</si>
  <si>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</si>
  <si>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</si>
  <si>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</si>
  <si>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</si>
  <si>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</si>
  <si>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</si>
  <si>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</si>
  <si>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</si>
  <si>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</si>
  <si>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</si>
  <si>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</si>
  <si>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</si>
  <si>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</si>
  <si>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</si>
  <si>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</si>
  <si>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</si>
  <si>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</si>
  <si>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</si>
  <si>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</si>
  <si>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</si>
  <si>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</si>
  <si>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</si>
  <si>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</si>
  <si>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</si>
  <si>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</si>
  <si>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</si>
  <si>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</si>
  <si>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</si>
  <si>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</si>
  <si>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</si>
  <si>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</si>
  <si>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</si>
  <si>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</si>
  <si>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</si>
  <si>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</si>
  <si>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</si>
  <si>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</si>
  <si>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</si>
  <si>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</si>
  <si>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</si>
  <si>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</si>
  <si>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</si>
  <si>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</si>
  <si>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</si>
  <si>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</si>
  <si>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</si>
  <si>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</si>
  <si>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</si>
  <si>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</si>
  <si>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</si>
  <si>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</si>
  <si>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</si>
  <si>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</si>
  <si>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</si>
  <si>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</si>
  <si>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</si>
  <si>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</si>
  <si>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</si>
  <si>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</si>
  <si>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</si>
  <si>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</si>
  <si>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</si>
  <si>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</si>
  <si>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</si>
  <si>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</si>
  <si>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</si>
  <si>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</si>
  <si>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</si>
  <si>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</si>
  <si>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</si>
  <si>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</si>
  <si>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</si>
  <si>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</si>
  <si>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</si>
  <si>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</si>
  <si>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</si>
  <si>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</si>
  <si>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</si>
  <si>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</si>
  <si>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</si>
  <si>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</si>
  <si>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</si>
  <si>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</si>
  <si>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</si>
  <si>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</si>
  <si>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</si>
  <si>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</si>
  <si>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</si>
  <si>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</si>
  <si>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</si>
  <si>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</si>
  <si>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</si>
  <si>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</si>
  <si>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</si>
  <si>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</si>
  <si>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</si>
  <si>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</si>
  <si>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</si>
  <si>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</si>
  <si>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</si>
  <si>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</si>
  <si>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</si>
  <si>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</si>
  <si>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</si>
  <si>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</si>
  <si>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</si>
  <si>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</si>
  <si>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</si>
  <si>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</si>
  <si>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</si>
  <si>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</si>
  <si>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</si>
  <si>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</si>
  <si>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</si>
  <si>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</si>
  <si>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</si>
  <si>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</si>
  <si>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</si>
  <si>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</si>
  <si>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</si>
  <si>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</si>
  <si>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</si>
  <si>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</si>
  <si>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</si>
  <si>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</si>
  <si>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</si>
  <si>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</si>
  <si>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</si>
  <si>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</si>
  <si>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</si>
  <si>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</si>
  <si>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</si>
  <si>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</si>
  <si>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</si>
  <si>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</si>
  <si>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</si>
  <si>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</si>
  <si>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</si>
  <si>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</si>
  <si>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</si>
  <si>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</si>
  <si>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</si>
  <si>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</si>
  <si>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</si>
  <si>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</si>
  <si>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</si>
  <si>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</si>
  <si>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</si>
  <si>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</si>
  <si>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</si>
  <si>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</si>
  <si>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</si>
  <si>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</si>
  <si>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</si>
  <si>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</si>
  <si>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</si>
  <si>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</si>
  <si>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</si>
  <si>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</si>
  <si>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</si>
  <si>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</si>
  <si>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</si>
  <si>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</si>
  <si>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</si>
  <si>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</si>
  <si>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</si>
  <si>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</si>
  <si>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</si>
  <si>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</si>
  <si>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</si>
  <si>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</si>
  <si>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</si>
  <si>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</si>
  <si>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</si>
  <si>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</si>
  <si>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</si>
  <si>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</si>
  <si>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</si>
  <si>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</si>
  <si>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</si>
  <si>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</si>
  <si>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</si>
  <si>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</si>
  <si>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</si>
  <si>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</si>
  <si>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</si>
  <si>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</si>
  <si>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</si>
  <si>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</si>
  <si>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</si>
  <si>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</si>
  <si>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</si>
  <si>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</si>
  <si>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</si>
  <si>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</si>
  <si>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</si>
  <si>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</si>
  <si>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</si>
  <si>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</si>
  <si>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</si>
  <si>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</si>
  <si>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</si>
  <si>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</si>
  <si>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</si>
  <si>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</si>
  <si>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</si>
  <si>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</si>
  <si>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</si>
  <si>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</si>
  <si>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</si>
  <si>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</si>
  <si>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</si>
  <si>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</si>
  <si>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</si>
  <si>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</si>
  <si>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</si>
  <si>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</si>
  <si>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</si>
  <si>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</si>
  <si>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</si>
  <si>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</si>
  <si>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</si>
  <si>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</si>
  <si>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</si>
  <si>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</si>
  <si>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</si>
  <si>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</si>
  <si>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</si>
  <si>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</si>
  <si>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</si>
  <si>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</si>
  <si>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</si>
  <si>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</si>
  <si>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</si>
  <si>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</si>
  <si>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</si>
  <si>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</si>
  <si>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</si>
  <si>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</si>
  <si>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</si>
  <si>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</si>
  <si>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</si>
  <si>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</si>
  <si>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</si>
  <si>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</si>
  <si>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</si>
  <si>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</si>
  <si>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</si>
  <si>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</si>
  <si>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</si>
  <si>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</si>
  <si>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</si>
  <si>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</si>
  <si>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</si>
  <si>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</si>
  <si>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</si>
  <si>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</si>
  <si>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</si>
  <si>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</si>
  <si>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</si>
  <si>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</si>
  <si>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</si>
  <si>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</si>
  <si>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</si>
  <si>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</si>
  <si>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</si>
  <si>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</si>
  <si>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</si>
  <si>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</si>
  <si>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</si>
  <si>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</si>
  <si>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</si>
  <si>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</si>
  <si>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</si>
  <si>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</si>
  <si>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</si>
  <si>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</si>
  <si>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</si>
  <si>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</si>
  <si>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</si>
  <si>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</si>
  <si>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</si>
  <si>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</si>
  <si>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</si>
  <si>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</si>
  <si>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</si>
  <si>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</si>
  <si>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</si>
  <si>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</si>
  <si>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</si>
  <si>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</si>
  <si>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</si>
  <si>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</si>
  <si>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</si>
  <si>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</si>
  <si>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</si>
  <si>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</si>
  <si>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</si>
  <si>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</si>
  <si>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</si>
  <si>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</si>
  <si>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</si>
  <si>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</si>
  <si>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</si>
  <si>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</si>
  <si>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</si>
  <si>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</si>
  <si>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</si>
  <si>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</si>
  <si>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</si>
  <si>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</si>
  <si>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</si>
  <si>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</si>
  <si>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</si>
  <si>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</si>
  <si>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</si>
  <si>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</si>
  <si>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</si>
  <si>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</si>
  <si>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</si>
  <si>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</si>
  <si>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</si>
  <si>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</si>
  <si>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</si>
  <si>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</si>
  <si>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</si>
  <si>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</si>
  <si>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</si>
  <si>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</si>
  <si>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</si>
  <si>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</si>
  <si>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</si>
  <si>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</si>
  <si>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</si>
  <si>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</si>
  <si>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</si>
  <si>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</si>
  <si>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</si>
  <si>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</si>
  <si>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</si>
  <si>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</si>
  <si>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</si>
  <si>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</si>
  <si>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</si>
  <si>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</si>
  <si>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</si>
  <si>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</si>
  <si>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</si>
  <si>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</si>
  <si>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</si>
  <si>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</si>
  <si>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</si>
  <si>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</si>
  <si>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</si>
  <si>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</si>
  <si>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</si>
  <si>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</si>
  <si>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</si>
  <si>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</si>
  <si>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</si>
  <si>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</si>
  <si>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</si>
  <si>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</si>
  <si>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</si>
  <si>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</si>
  <si>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</si>
  <si>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</si>
  <si>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</si>
  <si>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</si>
  <si>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</si>
  <si>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</si>
  <si>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</si>
  <si>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</si>
  <si>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</si>
  <si>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</si>
  <si>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</si>
  <si>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</si>
  <si>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</si>
  <si>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</si>
  <si>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</si>
  <si>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</si>
  <si>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</si>
  <si>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</si>
  <si>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</si>
  <si>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</si>
  <si>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</si>
  <si>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</si>
  <si>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</si>
  <si>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</si>
  <si>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</si>
  <si>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</si>
  <si>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</si>
  <si>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</si>
  <si>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</si>
  <si>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</si>
  <si>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</si>
  <si>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</si>
  <si>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</si>
  <si>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</si>
  <si>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</si>
  <si>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</si>
  <si>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</si>
  <si>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</si>
  <si>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</si>
  <si>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</si>
  <si>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</si>
  <si>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</si>
  <si>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</si>
  <si>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</si>
  <si>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</si>
  <si>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</si>
  <si>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</si>
  <si>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</si>
  <si>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</si>
  <si>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</si>
  <si>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</si>
  <si>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</si>
  <si>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</si>
  <si>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</si>
  <si>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</si>
  <si>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</si>
  <si>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</si>
  <si>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</si>
  <si>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</si>
  <si>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</si>
  <si>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</si>
  <si>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</si>
  <si>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</si>
  <si>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</si>
  <si>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</si>
  <si>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</si>
  <si>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</si>
  <si>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</si>
  <si>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</si>
  <si>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</si>
  <si>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</si>
  <si>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</si>
  <si>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</si>
  <si>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</si>
  <si>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</si>
  <si>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</si>
  <si>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</si>
  <si>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</si>
  <si>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</si>
  <si>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</si>
  <si>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</si>
  <si>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</si>
  <si>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</si>
  <si>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</si>
  <si>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</si>
  <si>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</si>
  <si>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</si>
  <si>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</si>
  <si>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</si>
  <si>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</si>
  <si>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</si>
  <si>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</si>
  <si>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</si>
  <si>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</si>
  <si>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</si>
  <si>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</si>
  <si>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</si>
  <si>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</si>
  <si>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</si>
  <si>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</si>
  <si>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</si>
  <si>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</si>
  <si>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</si>
  <si>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</si>
  <si>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</si>
  <si>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</si>
  <si>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</si>
  <si>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</si>
  <si>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</si>
  <si>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</si>
  <si>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</si>
  <si>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</si>
  <si>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</si>
  <si>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</si>
  <si>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</si>
  <si>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</si>
  <si>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</si>
  <si>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</si>
  <si>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</si>
  <si>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</si>
  <si>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</si>
  <si>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</si>
  <si>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</si>
  <si>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</si>
  <si>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</si>
  <si>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</si>
  <si>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</si>
  <si>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</si>
  <si>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</si>
  <si>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</si>
  <si>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</si>
  <si>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</si>
  <si>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</si>
  <si>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</si>
  <si>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</si>
  <si>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</si>
  <si>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</si>
  <si>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</si>
  <si>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</si>
  <si>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</si>
  <si>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</si>
  <si>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</si>
  <si>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</si>
  <si>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</si>
  <si>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</si>
  <si>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</si>
  <si>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</si>
  <si>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</si>
  <si>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</si>
  <si>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</si>
  <si>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</si>
  <si>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</si>
  <si>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</si>
  <si>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</si>
  <si>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</si>
  <si>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</si>
  <si>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</si>
  <si>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</si>
  <si>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</si>
  <si>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</si>
  <si>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</si>
  <si>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</si>
  <si>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</si>
  <si>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</si>
  <si>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</si>
  <si>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</si>
  <si>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</si>
  <si>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</si>
  <si>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</si>
  <si>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</si>
  <si>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</si>
  <si>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</si>
  <si>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</si>
  <si>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</si>
  <si>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</si>
  <si>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</si>
  <si>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</si>
  <si>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</si>
  <si>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</si>
  <si>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</si>
  <si>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</si>
  <si>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</si>
  <si>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</si>
  <si>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</si>
  <si>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</si>
  <si>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</si>
  <si>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</si>
  <si>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</si>
  <si>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</si>
  <si>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</si>
  <si>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</si>
  <si>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</si>
  <si>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</si>
  <si>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</si>
  <si>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</si>
  <si>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</si>
  <si>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</si>
  <si>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</si>
  <si>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</si>
  <si>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</si>
  <si>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</si>
  <si>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</si>
  <si>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</si>
  <si>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</si>
  <si>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</si>
  <si>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</si>
  <si>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</si>
  <si>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</si>
  <si>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</si>
  <si>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</si>
  <si>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</si>
  <si>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</si>
  <si>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</si>
  <si>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</si>
  <si>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</si>
  <si>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</si>
  <si>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</si>
  <si>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</si>
  <si>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</si>
  <si>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</si>
  <si>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</si>
  <si>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</si>
  <si>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</si>
  <si>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</si>
  <si>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</si>
  <si>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</si>
  <si>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</si>
  <si>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</si>
  <si>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</si>
  <si>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</si>
  <si>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</si>
  <si>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</si>
  <si>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</si>
  <si>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</si>
  <si>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</si>
  <si>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</si>
  <si>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</si>
  <si>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</si>
  <si>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</si>
  <si>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</si>
  <si>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</si>
  <si>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</si>
  <si>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</si>
  <si>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</si>
  <si>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</si>
  <si>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</si>
  <si>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</si>
  <si>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</si>
  <si>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</si>
  <si>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</si>
  <si>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</si>
  <si>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</si>
  <si>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</si>
  <si>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</si>
  <si>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</si>
  <si>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</si>
  <si>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</si>
  <si>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</si>
  <si>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</si>
  <si>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</si>
  <si>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</si>
  <si>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</si>
  <si>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</si>
  <si>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</si>
  <si>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</si>
  <si>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</si>
  <si>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</si>
  <si>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</si>
  <si>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</si>
  <si>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</si>
  <si>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</si>
  <si>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</si>
  <si>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</si>
  <si>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</si>
  <si>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</si>
  <si>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</si>
  <si>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</si>
  <si>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</si>
  <si>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</si>
  <si>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</si>
  <si>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</si>
  <si>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</si>
  <si>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</si>
  <si>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</si>
  <si>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</si>
  <si>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</si>
  <si>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</si>
  <si>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</si>
  <si>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</si>
  <si>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</si>
  <si>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</si>
  <si>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</si>
  <si>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</si>
  <si>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</si>
  <si>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</si>
  <si>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</si>
  <si>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</si>
  <si>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</si>
  <si>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</si>
  <si>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</si>
  <si>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</si>
  <si>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</si>
  <si>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</si>
  <si>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</si>
  <si>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</si>
  <si>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</si>
  <si>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</si>
  <si>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</si>
  <si>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</si>
  <si>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</si>
  <si>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</si>
  <si>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</si>
  <si>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</si>
  <si>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</si>
  <si>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</si>
  <si>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</si>
  <si>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</si>
  <si>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</si>
  <si>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</si>
  <si>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</si>
  <si>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</si>
  <si>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</si>
  <si>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</si>
  <si>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</si>
  <si>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</si>
  <si>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</si>
  <si>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</si>
  <si>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</si>
  <si>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</si>
  <si>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</si>
  <si>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</si>
  <si>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</si>
  <si>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</si>
  <si>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</si>
  <si>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</si>
  <si>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</si>
  <si>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</si>
  <si>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</si>
  <si>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</si>
  <si>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</si>
  <si>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</si>
  <si>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</si>
  <si>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</si>
  <si>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</si>
  <si>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</si>
  <si>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</si>
  <si>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</si>
  <si>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</si>
  <si>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</si>
  <si>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</si>
  <si>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</si>
  <si>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</si>
  <si>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</si>
  <si>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</si>
  <si>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</si>
  <si>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</si>
  <si>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</si>
  <si>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</si>
  <si>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</si>
  <si>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</si>
  <si>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</si>
  <si>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</si>
  <si>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</si>
  <si>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</si>
  <si>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</si>
  <si>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</si>
  <si>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</si>
  <si>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</si>
  <si>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</si>
  <si>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</si>
  <si>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</si>
  <si>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</si>
  <si>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</si>
  <si>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</si>
  <si>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</si>
  <si>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</si>
  <si>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</si>
  <si>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</si>
  <si>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</si>
  <si>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</si>
  <si>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</si>
  <si>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</si>
  <si>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</si>
  <si>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</si>
  <si>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</si>
  <si>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</si>
  <si>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</si>
  <si>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</si>
  <si>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</si>
  <si>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</si>
  <si>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</si>
  <si>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</si>
  <si>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</si>
  <si>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</si>
  <si>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</si>
  <si>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</si>
  <si>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</si>
  <si>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</si>
  <si>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</si>
  <si>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</si>
  <si>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</si>
  <si>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</si>
  <si>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</si>
  <si>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</si>
  <si>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</si>
  <si>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</si>
  <si>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</si>
  <si>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</si>
  <si>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</si>
  <si>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</si>
  <si>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</si>
  <si>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</si>
  <si>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</si>
  <si>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</si>
  <si>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</si>
  <si>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</si>
  <si>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</si>
  <si>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</si>
  <si>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</si>
  <si>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</si>
  <si>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</si>
  <si>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</si>
  <si>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</si>
  <si>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</si>
  <si>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</si>
  <si>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</si>
  <si>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</si>
  <si>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</si>
  <si>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</si>
  <si>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</si>
  <si>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</si>
  <si>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</si>
  <si>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</si>
  <si>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</si>
  <si>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</si>
  <si>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</si>
  <si>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</si>
  <si>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</si>
  <si>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</si>
  <si>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</si>
  <si>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</si>
  <si>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</si>
  <si>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</si>
  <si>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</si>
  <si>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</si>
  <si>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</si>
  <si>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</si>
  <si>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</si>
  <si>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</si>
  <si>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</si>
  <si>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</si>
  <si>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</si>
  <si>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</si>
  <si>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</si>
  <si>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</si>
  <si>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</si>
  <si>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</si>
  <si>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</si>
  <si>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</si>
  <si>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</si>
  <si>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</si>
  <si>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</si>
  <si>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</si>
  <si>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</si>
  <si>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</si>
  <si>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</si>
  <si>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</si>
  <si>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</si>
  <si>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</si>
  <si>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</si>
  <si>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</si>
  <si>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</si>
  <si>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</si>
  <si>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</si>
  <si>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</si>
  <si>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</si>
  <si>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</si>
  <si>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</si>
  <si>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</si>
  <si>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</si>
  <si>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</si>
  <si>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</si>
  <si>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</si>
  <si>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</si>
  <si>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</si>
  <si>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</si>
  <si>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</si>
  <si>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</si>
  <si>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</si>
  <si>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</si>
  <si>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</si>
  <si>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</si>
  <si>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</si>
  <si>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</si>
  <si>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</si>
  <si>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</si>
  <si>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</si>
  <si>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</si>
  <si>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</si>
  <si>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</si>
  <si>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</si>
  <si>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</si>
  <si>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</si>
  <si>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</si>
  <si>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</si>
  <si>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</si>
  <si>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</si>
  <si>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</si>
  <si>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</si>
  <si>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</si>
  <si>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</si>
  <si>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</si>
  <si>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</si>
  <si>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</si>
  <si>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</si>
  <si>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</si>
  <si>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</si>
  <si>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</si>
  <si>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</si>
  <si>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</si>
  <si>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</si>
  <si>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</si>
  <si>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</si>
  <si>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</si>
  <si>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</si>
  <si>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</si>
  <si>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</si>
  <si>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</si>
  <si>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</si>
  <si>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</si>
  <si>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</si>
  <si>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</si>
  <si>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</si>
  <si>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</si>
  <si>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</si>
  <si>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</si>
  <si>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</si>
  <si>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</si>
  <si>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</si>
  <si>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</si>
  <si>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</si>
  <si>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</si>
  <si>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</si>
  <si>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</si>
  <si>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</si>
  <si>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</si>
  <si>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</si>
  <si>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</si>
  <si>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</si>
  <si>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</si>
  <si>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</si>
  <si>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</si>
  <si>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</si>
  <si>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</si>
  <si>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</si>
  <si>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</si>
  <si>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</si>
  <si>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</si>
  <si>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</si>
  <si>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</si>
  <si>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</si>
  <si>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</si>
  <si>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</si>
  <si>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</si>
  <si>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</si>
  <si>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</si>
  <si>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</si>
  <si>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</si>
  <si>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</si>
  <si>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</si>
  <si>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</si>
  <si>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</si>
  <si>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</si>
  <si>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</si>
  <si>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</si>
  <si>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</si>
  <si>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</si>
  <si>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</si>
  <si>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</si>
  <si>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</si>
  <si>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</si>
  <si>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</si>
  <si>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</si>
  <si>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</si>
  <si>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</si>
  <si>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</si>
  <si>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</si>
  <si>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</si>
  <si>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</si>
  <si>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</si>
  <si>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</si>
  <si>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</si>
  <si>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</si>
  <si>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</si>
  <si>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</si>
  <si>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</si>
  <si>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</si>
  <si>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</si>
  <si>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</si>
  <si>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</si>
  <si>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</si>
  <si>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</si>
  <si>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</si>
  <si>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</si>
  <si>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</si>
  <si>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</si>
  <si>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</si>
  <si>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</si>
  <si>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</si>
  <si>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</si>
  <si>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</si>
  <si>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</si>
  <si>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</si>
  <si>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</si>
  <si>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</si>
  <si>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</si>
  <si>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</si>
  <si>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</si>
  <si>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</si>
  <si>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</si>
  <si>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</si>
  <si>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</si>
  <si>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</si>
  <si>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</si>
  <si>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</si>
  <si>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</si>
  <si>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</si>
  <si>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</si>
  <si>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</si>
  <si>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</si>
  <si>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</si>
  <si>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</si>
  <si>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</si>
  <si>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</si>
  <si>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</si>
  <si>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</si>
  <si>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</si>
  <si>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</si>
  <si>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</si>
  <si>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</si>
  <si>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</si>
  <si>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</si>
  <si>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</si>
  <si>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</si>
  <si>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</si>
  <si>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</si>
  <si>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</si>
  <si>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</si>
  <si>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</si>
  <si>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</si>
  <si>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</si>
  <si>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</si>
  <si>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</si>
  <si>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</si>
  <si>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</si>
  <si>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</si>
  <si>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</si>
  <si>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</si>
  <si>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</si>
  <si>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</si>
  <si>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</si>
  <si>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</si>
  <si>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</si>
  <si>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</si>
  <si>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</si>
  <si>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</si>
  <si>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</si>
  <si>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</si>
  <si>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</si>
  <si>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</si>
  <si>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</si>
  <si>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</si>
  <si>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</si>
  <si>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</si>
  <si>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</si>
  <si>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</si>
  <si>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</si>
  <si>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</si>
  <si>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</si>
  <si>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</si>
  <si>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</si>
  <si>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</si>
  <si>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</si>
  <si>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</si>
  <si>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</si>
  <si>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</si>
  <si>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</si>
  <si>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</si>
  <si>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</si>
  <si>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</si>
  <si>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</si>
  <si>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</si>
  <si>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</si>
  <si>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</si>
  <si>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</si>
  <si>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</si>
  <si>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</si>
  <si>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</si>
  <si>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</si>
  <si>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</si>
  <si>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</si>
  <si>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</si>
  <si>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</si>
  <si>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</si>
  <si>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</si>
  <si>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</si>
  <si>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</si>
  <si>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</si>
  <si>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</si>
  <si>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</si>
  <si>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</si>
  <si>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</si>
  <si>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</si>
  <si>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</si>
  <si>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</si>
  <si>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</si>
  <si>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</si>
  <si>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</si>
  <si>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</si>
  <si>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</si>
  <si>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</si>
  <si>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</si>
  <si>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</si>
  <si>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</si>
  <si>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</si>
  <si>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</si>
  <si>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</si>
  <si>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</si>
  <si>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</si>
  <si>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</si>
  <si>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</si>
  <si>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</si>
  <si>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</si>
  <si>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</si>
  <si>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</si>
  <si>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</si>
  <si>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</si>
  <si>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</si>
  <si>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</si>
  <si>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</si>
  <si>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</si>
  <si>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</si>
  <si>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</si>
  <si>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</si>
  <si>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</si>
  <si>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</si>
  <si>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</si>
  <si>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</si>
  <si>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</si>
  <si>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</si>
  <si>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</si>
  <si>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</si>
  <si>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</si>
  <si>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</si>
  <si>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</si>
  <si>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</si>
  <si>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</si>
  <si>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</si>
  <si>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</si>
  <si>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</si>
  <si>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</si>
  <si>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</si>
  <si>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</si>
  <si>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</si>
  <si>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</si>
  <si>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</si>
  <si>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</si>
  <si>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</si>
  <si>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</si>
  <si>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</si>
  <si>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</si>
  <si>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</si>
  <si>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</si>
  <si>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</si>
  <si>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</si>
  <si>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</si>
  <si>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</si>
  <si>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</si>
  <si>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</si>
  <si>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</si>
  <si>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</si>
  <si>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</si>
  <si>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</si>
  <si>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</si>
  <si>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</si>
  <si>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</si>
  <si>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</si>
  <si>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</si>
  <si>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</si>
  <si>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</si>
  <si>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</si>
  <si>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</si>
  <si>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</si>
  <si>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</si>
  <si>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</si>
  <si>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</si>
  <si>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</si>
  <si>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</si>
  <si>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</si>
  <si>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</si>
  <si>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</si>
  <si>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</si>
  <si>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</si>
  <si>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</si>
  <si>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</si>
  <si>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</si>
  <si>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</si>
  <si>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</si>
  <si>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</si>
  <si>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</si>
  <si>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</si>
  <si>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</si>
  <si>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</si>
  <si>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</si>
  <si>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</si>
  <si>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</si>
  <si>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</si>
  <si>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</si>
  <si>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</si>
  <si>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</si>
  <si>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</si>
  <si>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</si>
  <si>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</si>
  <si>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</si>
  <si>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</si>
  <si>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</si>
  <si>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</si>
  <si>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</si>
  <si>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</si>
  <si>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</si>
  <si>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</si>
  <si>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</si>
  <si>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</si>
  <si>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</si>
  <si>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</si>
  <si>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</si>
  <si>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</si>
  <si>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</si>
  <si>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</si>
  <si>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</si>
  <si>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</si>
  <si>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</si>
  <si>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</si>
  <si>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</si>
  <si>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</si>
  <si>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</si>
  <si>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</si>
  <si>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</si>
  <si>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</si>
  <si>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</si>
  <si>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</si>
  <si>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</si>
  <si>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</si>
  <si>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</si>
  <si>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</si>
  <si>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</si>
  <si>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</si>
  <si>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</si>
  <si>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</si>
  <si>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</si>
  <si>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</si>
  <si>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</si>
  <si>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</si>
  <si>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</si>
  <si>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</si>
  <si>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</si>
  <si>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</si>
  <si>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</si>
  <si>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</si>
  <si>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</si>
  <si>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</si>
  <si>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</si>
  <si>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</si>
  <si>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</si>
  <si>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</si>
  <si>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</si>
  <si>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</si>
  <si>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</si>
  <si>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</si>
  <si>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</si>
  <si>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</si>
  <si>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</si>
  <si>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</si>
  <si>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</si>
  <si>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</si>
  <si>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</si>
  <si>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</si>
  <si>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</si>
  <si>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</si>
  <si>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</si>
  <si>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</si>
  <si>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</si>
  <si>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</si>
  <si>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</si>
  <si>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</si>
  <si>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</si>
  <si>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</si>
  <si>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</si>
  <si>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</si>
  <si>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</si>
  <si>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</si>
  <si>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</si>
  <si>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</si>
  <si>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</si>
  <si>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</si>
  <si>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</si>
  <si>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</si>
  <si>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</si>
  <si>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</si>
  <si>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</si>
  <si>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</si>
  <si>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</si>
  <si>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</si>
  <si>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</si>
  <si>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</si>
  <si>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</si>
  <si>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</si>
  <si>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</si>
  <si>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</si>
  <si>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</si>
  <si>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</si>
  <si>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</si>
  <si>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</si>
  <si>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</si>
  <si>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</si>
  <si>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</si>
  <si>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</si>
  <si>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</si>
  <si>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</si>
  <si>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</si>
  <si>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</si>
  <si>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</si>
  <si>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</si>
  <si>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</si>
  <si>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</si>
  <si>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</si>
  <si>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</si>
  <si>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</si>
  <si>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</si>
  <si>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</si>
  <si>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</si>
  <si>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</si>
  <si>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</si>
  <si>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</si>
  <si>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</si>
  <si>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</si>
  <si>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</si>
  <si>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</si>
  <si>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</si>
  <si>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</si>
  <si>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</si>
  <si>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</si>
  <si>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</si>
  <si>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</si>
  <si>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</si>
  <si>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</si>
  <si>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</si>
  <si>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</si>
  <si>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</si>
  <si>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</si>
  <si>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</si>
  <si>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</si>
  <si>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</si>
  <si>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</si>
  <si>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</si>
  <si>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</si>
  <si>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</si>
  <si>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</si>
  <si>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</si>
  <si>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</si>
  <si>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</si>
  <si>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</si>
  <si>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</si>
  <si>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</si>
  <si>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</si>
  <si>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</si>
  <si>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</si>
  <si>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</si>
  <si>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</si>
  <si>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</si>
  <si>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</si>
  <si>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</si>
  <si>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</si>
  <si>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</si>
  <si>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</si>
  <si>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</si>
  <si>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</si>
  <si>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</si>
  <si>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</si>
  <si>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</si>
  <si>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</si>
  <si>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</si>
  <si>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</si>
  <si>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</si>
  <si>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</si>
  <si>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</si>
  <si>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</si>
  <si>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</si>
  <si>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</si>
  <si>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</si>
  <si>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</si>
  <si>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</si>
  <si>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</si>
  <si>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</si>
  <si>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</si>
  <si>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</si>
  <si>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</si>
  <si>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</si>
  <si>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</si>
  <si>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</si>
  <si>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</si>
  <si>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</si>
  <si>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</si>
  <si>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</si>
  <si>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</si>
  <si>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</si>
  <si>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</si>
  <si>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</si>
  <si>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</si>
  <si>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</si>
  <si>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</si>
  <si>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</si>
  <si>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</si>
  <si>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</si>
  <si>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</si>
  <si>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</si>
  <si>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</si>
  <si>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</si>
  <si>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</si>
  <si>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</si>
  <si>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</si>
  <si>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</si>
  <si>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</si>
  <si>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</si>
  <si>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</si>
  <si>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</si>
  <si>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</si>
  <si>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</si>
  <si>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</si>
  <si>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</si>
  <si>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</si>
  <si>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</si>
  <si>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</si>
  <si>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</si>
  <si>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</si>
  <si>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</si>
  <si>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</si>
  <si>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</si>
  <si>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</si>
  <si>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</si>
  <si>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</si>
  <si>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</si>
  <si>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</si>
  <si>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</si>
  <si>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</si>
  <si>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</si>
  <si>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</si>
  <si>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</si>
  <si>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</si>
  <si>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</si>
  <si>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</si>
  <si>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</si>
  <si>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</si>
  <si>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</si>
  <si>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</si>
  <si>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</si>
  <si>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</si>
  <si>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</si>
  <si>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</si>
  <si>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</si>
  <si>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</si>
  <si>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</si>
  <si>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</si>
  <si>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</si>
  <si>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</si>
  <si>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</si>
  <si>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</si>
  <si>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</si>
  <si>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</si>
  <si>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</si>
  <si>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</si>
  <si>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</si>
  <si>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</si>
  <si>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</si>
  <si>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</si>
  <si>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</si>
  <si>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</si>
  <si>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</si>
  <si>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</si>
  <si>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</si>
  <si>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</si>
  <si>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</si>
  <si>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</si>
  <si>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</si>
  <si>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</si>
  <si>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</si>
  <si>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</si>
  <si>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</si>
  <si>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</si>
  <si>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</si>
  <si>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</si>
  <si>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</si>
  <si>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</si>
  <si>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</si>
  <si>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</si>
  <si>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</si>
  <si>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</si>
  <si>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</si>
  <si>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</si>
  <si>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</si>
  <si>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</si>
  <si>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</si>
  <si>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</si>
  <si>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</si>
  <si>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</si>
  <si>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</si>
  <si>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</si>
  <si>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</si>
  <si>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</si>
  <si>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</si>
  <si>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</si>
  <si>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</si>
  <si>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</si>
  <si>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</si>
  <si>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</si>
  <si>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</si>
  <si>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</si>
  <si>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</si>
  <si>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</si>
  <si>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</si>
  <si>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</si>
  <si>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</si>
  <si>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</si>
  <si>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</si>
  <si>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</si>
  <si>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</si>
  <si>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</si>
  <si>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</si>
  <si>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</si>
  <si>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</si>
  <si>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</si>
  <si>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</si>
  <si>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</si>
  <si>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</si>
  <si>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</si>
  <si>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</si>
  <si>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</si>
  <si>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</si>
  <si>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</si>
  <si>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</si>
  <si>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</si>
  <si>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</si>
  <si>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</si>
  <si>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</si>
  <si>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</si>
  <si>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</si>
  <si>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</si>
  <si>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</si>
  <si>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</si>
  <si>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</si>
  <si>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</si>
  <si>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</si>
  <si>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</si>
  <si>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</si>
  <si>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</si>
  <si>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</si>
  <si>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</si>
  <si>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</si>
  <si>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</si>
  <si>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</si>
  <si>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</si>
  <si>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</si>
  <si>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</si>
  <si>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</si>
  <si>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</si>
  <si>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</si>
  <si>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</si>
  <si>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</si>
  <si>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</si>
  <si>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</si>
  <si>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</si>
  <si>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</si>
  <si>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</si>
  <si>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</si>
  <si>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</si>
  <si>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</si>
  <si>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</si>
  <si>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</si>
  <si>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</si>
  <si>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</si>
  <si>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</si>
  <si>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</si>
  <si>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</si>
  <si>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</si>
  <si>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</si>
  <si>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</si>
  <si>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</si>
  <si>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</si>
  <si>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</si>
  <si>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</si>
  <si>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</si>
  <si>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</si>
  <si>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</si>
  <si>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</si>
  <si>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</si>
  <si>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</si>
  <si>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</si>
  <si>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</si>
  <si>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</si>
  <si>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</si>
  <si>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</si>
  <si>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</si>
  <si>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</si>
  <si>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</si>
  <si>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</si>
  <si>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</si>
  <si>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</si>
  <si>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</si>
  <si>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</si>
  <si>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</si>
  <si>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</si>
  <si>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</si>
  <si>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</si>
  <si>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</si>
  <si>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</si>
  <si>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</si>
  <si>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</si>
  <si>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</si>
  <si>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</si>
  <si>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</si>
  <si>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</si>
  <si>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</si>
  <si>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</si>
  <si>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</si>
  <si>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</si>
  <si>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</si>
  <si>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</si>
  <si>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</si>
  <si>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</si>
  <si>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</si>
  <si>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</si>
  <si>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</si>
  <si>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</si>
  <si>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</si>
  <si>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</si>
  <si>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</si>
  <si>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</si>
  <si>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</si>
  <si>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</si>
  <si>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</si>
  <si>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</si>
  <si>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</si>
  <si>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</si>
  <si>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</si>
  <si>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</si>
  <si>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</si>
  <si>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</si>
  <si>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</si>
  <si>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</si>
  <si>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</si>
  <si>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</si>
  <si>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</si>
  <si>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</si>
  <si>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</si>
  <si>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</si>
  <si>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</si>
  <si>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</si>
  <si>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</si>
  <si>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</si>
  <si>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</si>
  <si>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</si>
  <si>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</si>
  <si>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</si>
  <si>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</si>
  <si>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</si>
  <si>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</si>
  <si>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</si>
  <si>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</si>
  <si>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</si>
  <si>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</si>
  <si>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</si>
  <si>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</si>
  <si>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</si>
  <si>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</si>
  <si>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</si>
  <si>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</si>
  <si>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</si>
  <si>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</si>
  <si>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</si>
  <si>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</si>
  <si>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</si>
  <si>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</si>
  <si>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</si>
  <si>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</si>
  <si>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</si>
  <si>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</si>
  <si>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</si>
  <si>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</si>
  <si>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</si>
  <si>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</si>
  <si>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</si>
  <si>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</si>
  <si>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</si>
  <si>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</si>
  <si>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</si>
  <si>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</si>
  <si>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</si>
  <si>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</si>
  <si>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</si>
  <si>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</si>
  <si>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</si>
  <si>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</si>
  <si>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</si>
  <si>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</si>
  <si>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</si>
  <si>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</si>
  <si>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</si>
  <si>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</si>
  <si>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</si>
  <si>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</si>
  <si>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</si>
  <si>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</si>
  <si>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</si>
  <si>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</si>
  <si>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</si>
  <si>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</si>
  <si>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</si>
  <si>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</si>
  <si>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</si>
  <si>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</si>
  <si>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</si>
  <si>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</si>
  <si>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</si>
  <si>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</si>
  <si>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</si>
  <si>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</si>
  <si>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</si>
  <si>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</si>
  <si>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</si>
  <si>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</si>
  <si>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</si>
  <si>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</si>
  <si>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</si>
  <si>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</si>
  <si>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</si>
  <si>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</si>
  <si>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</si>
  <si>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</si>
  <si>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</si>
  <si>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</si>
  <si>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</si>
  <si>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</si>
  <si>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</si>
  <si>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</si>
  <si>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</si>
  <si>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</si>
  <si>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</si>
  <si>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</si>
  <si>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</si>
  <si>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</si>
  <si>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</si>
  <si>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</si>
  <si>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</si>
  <si>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</si>
  <si>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</si>
  <si>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</si>
  <si>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</si>
  <si>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</si>
  <si>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</si>
  <si>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</si>
  <si>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</si>
  <si>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</si>
  <si>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</si>
  <si>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</si>
  <si>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</si>
  <si>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</si>
  <si>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</si>
  <si>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</si>
  <si>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</si>
  <si>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</si>
  <si>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</si>
  <si>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</si>
  <si>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</si>
  <si>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</si>
  <si>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</si>
  <si>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</si>
  <si>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</si>
  <si>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</si>
  <si>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</si>
  <si>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</si>
  <si>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</si>
  <si>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</si>
  <si>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</si>
  <si>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</si>
  <si>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</si>
  <si>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</si>
  <si>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</si>
  <si>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</si>
  <si>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</si>
  <si>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</si>
  <si>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</si>
  <si>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</si>
  <si>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</si>
  <si>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</si>
  <si>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</si>
  <si>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</si>
  <si>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</si>
  <si>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</si>
  <si>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</si>
  <si>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</si>
  <si>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</si>
  <si>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</si>
  <si>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</si>
  <si>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</si>
  <si>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</si>
  <si>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</si>
  <si>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</si>
  <si>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</si>
  <si>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</si>
  <si>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</si>
  <si>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</si>
  <si>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</si>
  <si>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</si>
  <si>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</si>
  <si>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</si>
  <si>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</si>
  <si>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</si>
  <si>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</si>
  <si>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</si>
  <si>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</si>
  <si>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</si>
  <si>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</si>
  <si>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</si>
  <si>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</si>
  <si>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</si>
  <si>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</si>
  <si>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</si>
  <si>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</si>
  <si>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</si>
  <si>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</si>
  <si>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</si>
  <si>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</si>
  <si>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</si>
  <si>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</si>
  <si>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</si>
  <si>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</si>
  <si>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</si>
  <si>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</si>
  <si>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</si>
  <si>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</si>
  <si>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</si>
  <si>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</si>
  <si>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</si>
  <si>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</si>
  <si>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</si>
  <si>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</si>
  <si>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</si>
  <si>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</si>
  <si>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</si>
  <si>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</si>
  <si>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</si>
  <si>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</si>
  <si>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</si>
  <si>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</si>
  <si>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</si>
  <si>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</si>
  <si>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</si>
  <si>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</si>
  <si>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</si>
  <si>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</si>
  <si>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</si>
  <si>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</si>
  <si>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</si>
  <si>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</si>
  <si>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</si>
  <si>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</si>
  <si>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</si>
  <si>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</si>
  <si>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</si>
  <si>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</si>
  <si>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</si>
  <si>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</si>
  <si>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</si>
  <si>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</si>
  <si>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</si>
  <si>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</si>
  <si>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</si>
  <si>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</si>
  <si>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</si>
  <si>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</si>
  <si>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</si>
  <si>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</si>
  <si>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</si>
  <si>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</si>
  <si>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</si>
  <si>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</si>
  <si>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</si>
  <si>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</si>
  <si>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</si>
  <si>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</si>
  <si>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</si>
  <si>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</si>
  <si>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</si>
  <si>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</si>
  <si>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</si>
  <si>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</si>
  <si>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</si>
  <si>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</si>
  <si>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</si>
  <si>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</si>
  <si>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</si>
  <si>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</si>
  <si>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</si>
  <si>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</si>
  <si>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</si>
  <si>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</si>
  <si>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</si>
  <si>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</si>
  <si>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</si>
  <si>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</si>
  <si>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</si>
  <si>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</si>
  <si>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</si>
  <si>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</si>
  <si>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</si>
  <si>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</si>
  <si>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</si>
  <si>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</si>
  <si>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</si>
  <si>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</si>
  <si>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</si>
  <si>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</si>
  <si>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</si>
  <si>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</si>
  <si>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</si>
  <si>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</si>
  <si>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</si>
  <si>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</si>
  <si>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</si>
  <si>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</si>
  <si>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</si>
  <si>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</si>
  <si>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</si>
  <si>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</si>
  <si>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</si>
  <si>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</si>
  <si>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</si>
  <si>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</si>
  <si>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</si>
  <si>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</si>
  <si>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</si>
  <si>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</si>
  <si>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</si>
  <si>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</si>
  <si>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</si>
  <si>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</si>
  <si>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</si>
  <si>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</si>
  <si>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</si>
  <si>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</si>
  <si>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</si>
  <si>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</si>
  <si>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</si>
  <si>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</si>
  <si>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</si>
  <si>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</si>
  <si>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</si>
  <si>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</si>
  <si>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</si>
  <si>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</si>
  <si>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</si>
  <si>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</si>
  <si>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</si>
  <si>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</si>
  <si>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</si>
  <si>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</si>
  <si>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</si>
  <si>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</si>
  <si>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</si>
  <si>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</si>
  <si>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</si>
  <si>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</si>
  <si>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</si>
  <si>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</si>
  <si>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</si>
  <si>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</si>
  <si>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</si>
  <si>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</si>
  <si>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</si>
  <si>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</si>
  <si>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</si>
  <si>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</si>
  <si>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</si>
  <si>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</si>
  <si>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</si>
  <si>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</si>
  <si>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</si>
  <si>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</si>
  <si>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</si>
  <si>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</si>
  <si>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</si>
  <si>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</si>
  <si>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</si>
  <si>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</si>
  <si>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</si>
  <si>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</si>
  <si>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</si>
  <si>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</si>
  <si>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</si>
  <si>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</si>
  <si>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</si>
  <si>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</si>
  <si>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</si>
  <si>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</si>
  <si>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</si>
  <si>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</si>
  <si>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</si>
  <si>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</si>
  <si>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</si>
  <si>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</si>
  <si>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</si>
  <si>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</si>
  <si>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</si>
  <si>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</si>
  <si>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</si>
  <si>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</si>
  <si>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</si>
  <si>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</si>
  <si>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</si>
  <si>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</si>
  <si>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</si>
  <si>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</si>
  <si>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</si>
  <si>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</si>
  <si>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</si>
  <si>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</si>
  <si>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</si>
  <si>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</si>
  <si>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</si>
  <si>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</si>
  <si>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</si>
  <si>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</si>
  <si>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</si>
  <si>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</si>
  <si>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</si>
  <si>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</si>
  <si>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</si>
  <si>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</si>
  <si>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</si>
  <si>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</si>
  <si>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</si>
  <si>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</si>
  <si>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</si>
  <si>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</si>
  <si>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</si>
  <si>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</si>
  <si>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</si>
  <si>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</si>
  <si>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</si>
  <si>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</si>
  <si>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</si>
  <si>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</si>
  <si>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</si>
  <si>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</si>
  <si>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</si>
  <si>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</si>
  <si>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</si>
  <si>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</si>
  <si>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</si>
  <si>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</si>
  <si>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</si>
  <si>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</si>
  <si>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</si>
  <si>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</si>
  <si>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</si>
  <si>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</si>
  <si>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</si>
  <si>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</si>
  <si>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</si>
  <si>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</si>
  <si>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</si>
  <si>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</si>
  <si>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</si>
  <si>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</si>
  <si>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</si>
  <si>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</si>
  <si>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</si>
  <si>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</si>
  <si>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</si>
  <si>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</si>
  <si>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</si>
  <si>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</si>
  <si>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</si>
  <si>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</si>
  <si>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</si>
  <si>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</si>
  <si>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</si>
  <si>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</si>
  <si>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</si>
  <si>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</si>
  <si>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</si>
  <si>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</si>
  <si>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</si>
  <si>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</si>
  <si>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</si>
  <si>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</si>
  <si>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</si>
  <si>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</si>
  <si>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</si>
  <si>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</si>
  <si>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</si>
  <si>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</si>
  <si>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</si>
  <si>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</si>
  <si>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</si>
  <si>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</si>
  <si>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</si>
  <si>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</si>
  <si>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</si>
  <si>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</si>
  <si>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</si>
  <si>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</si>
  <si>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</si>
  <si>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</si>
  <si>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</si>
  <si>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</si>
  <si>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</si>
  <si>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</si>
  <si>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</si>
  <si>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</si>
  <si>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</si>
  <si>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</si>
  <si>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</si>
  <si>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</si>
  <si>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</si>
  <si>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</si>
  <si>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</si>
  <si>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</si>
  <si>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</si>
  <si>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</si>
  <si>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</si>
  <si>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</si>
  <si>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</si>
  <si>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</si>
  <si>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</si>
  <si>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</si>
  <si>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</si>
  <si>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</si>
  <si>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</si>
  <si>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</si>
  <si>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</si>
  <si>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</si>
  <si>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</si>
  <si>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</si>
  <si>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</si>
  <si>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</si>
  <si>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</si>
  <si>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</si>
  <si>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</si>
  <si>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</si>
  <si>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</si>
  <si>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</si>
  <si>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</si>
  <si>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</si>
  <si>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</si>
  <si>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</si>
  <si>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</si>
  <si>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</si>
  <si>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</si>
  <si>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</si>
  <si>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</si>
  <si>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</si>
  <si>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</si>
  <si>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</si>
  <si>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</si>
  <si>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</si>
  <si>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</si>
  <si>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</si>
  <si>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</si>
  <si>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</si>
  <si>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</si>
  <si>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</si>
  <si>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</si>
  <si>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</si>
  <si>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</si>
  <si>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</si>
  <si>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</si>
  <si>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</si>
  <si>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</si>
  <si>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</si>
  <si>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</si>
  <si>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</si>
  <si>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</si>
  <si>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</si>
  <si>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</si>
  <si>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</si>
  <si>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</si>
  <si>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</si>
  <si>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</si>
  <si>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</si>
  <si>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</si>
  <si>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</si>
  <si>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</si>
  <si>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</si>
  <si>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</si>
  <si>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</si>
  <si>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</si>
  <si>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</si>
  <si>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</si>
  <si>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</si>
  <si>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</si>
  <si>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</si>
  <si>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</si>
  <si>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</si>
  <si>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</si>
  <si>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</si>
  <si>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</si>
  <si>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</si>
  <si>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</si>
  <si>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</si>
  <si>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</si>
  <si>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</si>
  <si>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</si>
  <si>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</si>
  <si>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</si>
  <si>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</si>
  <si>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</si>
  <si>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</si>
  <si>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</si>
  <si>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</si>
  <si>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</si>
  <si>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</si>
  <si>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</si>
  <si>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</si>
  <si>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</si>
  <si>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</si>
  <si>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</si>
  <si>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</si>
  <si>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</si>
  <si>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</si>
  <si>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</si>
  <si>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</si>
  <si>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</si>
  <si>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</si>
  <si>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</si>
  <si>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</si>
  <si>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</si>
  <si>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</si>
  <si>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</si>
  <si>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</si>
  <si>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</si>
  <si>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</si>
  <si>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</si>
  <si>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</si>
  <si>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</si>
  <si>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</si>
  <si>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</si>
  <si>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</si>
  <si>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</si>
  <si>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</si>
  <si>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</si>
  <si>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</si>
  <si>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</si>
  <si>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</si>
  <si>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</si>
  <si>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</si>
  <si>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</si>
  <si>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</si>
  <si>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</si>
  <si>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</si>
  <si>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</si>
  <si>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</si>
  <si>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</si>
  <si>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</si>
  <si>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</si>
  <si>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</si>
  <si>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</si>
  <si>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</si>
  <si>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</si>
  <si>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</si>
  <si>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</si>
  <si>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</si>
  <si>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</si>
  <si>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</si>
  <si>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</si>
  <si>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</si>
  <si>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</si>
  <si>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</si>
  <si>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</si>
  <si>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</si>
  <si>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</si>
  <si>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</si>
  <si>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</si>
  <si>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</si>
  <si>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</si>
  <si>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</si>
  <si>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</si>
  <si>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</si>
  <si>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</si>
  <si>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</si>
  <si>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</si>
  <si>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</si>
  <si>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</si>
  <si>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</si>
  <si>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</si>
  <si>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</si>
  <si>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</si>
  <si>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</si>
  <si>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</si>
  <si>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</si>
  <si>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</si>
  <si>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</si>
  <si>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</si>
  <si>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</si>
  <si>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</si>
  <si>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</si>
  <si>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</si>
  <si>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</si>
  <si>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</si>
  <si>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</si>
  <si>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</si>
  <si>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</si>
  <si>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</si>
  <si>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</si>
  <si>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</si>
  <si>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</si>
  <si>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</si>
  <si>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</si>
  <si>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</si>
  <si>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</si>
  <si>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</si>
  <si>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</si>
  <si>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</si>
  <si>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</si>
  <si>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</si>
  <si>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</si>
  <si>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</si>
  <si>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</si>
  <si>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</si>
  <si>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</si>
  <si>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</si>
  <si>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</si>
  <si>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</si>
  <si>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</si>
  <si>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</si>
  <si>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</si>
  <si>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</si>
  <si>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</si>
  <si>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</si>
  <si>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</si>
  <si>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</si>
  <si>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</si>
  <si>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</si>
  <si>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</si>
  <si>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</si>
  <si>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</si>
  <si>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</si>
  <si>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</si>
  <si>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</si>
  <si>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</si>
  <si>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</si>
  <si>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</si>
  <si>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</si>
  <si>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</si>
  <si>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</si>
  <si>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</si>
  <si>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</si>
  <si>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</si>
  <si>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</si>
  <si>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</si>
  <si>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</si>
  <si>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</si>
  <si>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</si>
  <si>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</si>
  <si>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</si>
  <si>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</si>
  <si>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</si>
  <si>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</si>
  <si>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</si>
  <si>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</si>
  <si>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</si>
  <si>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</si>
  <si>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</si>
  <si>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</si>
  <si>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</si>
  <si>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</si>
  <si>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</si>
  <si>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</si>
  <si>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</si>
  <si>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</si>
  <si>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</si>
  <si>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</si>
  <si>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</si>
  <si>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</si>
  <si>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</si>
  <si>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</si>
  <si>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</si>
  <si>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</si>
  <si>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</si>
  <si>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</si>
  <si>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</si>
  <si>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</si>
  <si>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</si>
  <si>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</si>
  <si>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</si>
  <si>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</si>
  <si>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</si>
  <si>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</si>
  <si>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</si>
  <si>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</si>
  <si>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</si>
  <si>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</si>
  <si>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</si>
  <si>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</si>
  <si>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</si>
  <si>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</si>
  <si>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</si>
  <si>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</si>
  <si>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</si>
  <si>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</si>
  <si>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</si>
  <si>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</si>
  <si>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</si>
  <si>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</si>
  <si>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</si>
  <si>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</si>
  <si>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</si>
  <si>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</si>
  <si>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</si>
  <si>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</si>
  <si>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</si>
  <si>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</si>
  <si>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</si>
  <si>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</si>
  <si>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</si>
  <si>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</si>
  <si>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</si>
  <si>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</si>
  <si>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</si>
  <si>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</si>
  <si>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</si>
  <si>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</si>
  <si>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</si>
  <si>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</si>
  <si>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</si>
  <si>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</si>
  <si>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</si>
  <si>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</si>
  <si>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</si>
  <si>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</si>
  <si>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</si>
  <si>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</si>
  <si>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</si>
  <si>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</si>
  <si>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</si>
  <si>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</si>
  <si>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</si>
  <si>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</si>
  <si>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</si>
  <si>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</si>
  <si>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</si>
  <si>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</si>
  <si>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</si>
  <si>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</si>
  <si>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</si>
  <si>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</si>
  <si>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</si>
  <si>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</si>
  <si>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</si>
  <si>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</si>
  <si>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</si>
  <si>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</si>
  <si>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</si>
  <si>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</si>
  <si>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</si>
  <si>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</si>
  <si>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</si>
  <si>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</si>
  <si>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</si>
  <si>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</si>
  <si>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</si>
  <si>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</si>
  <si>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</si>
  <si>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</si>
  <si>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</si>
  <si>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</si>
  <si>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</si>
  <si>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</si>
  <si>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</si>
  <si>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</si>
  <si>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</si>
  <si>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</si>
  <si>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</si>
  <si>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</si>
  <si>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</si>
  <si>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</si>
  <si>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</si>
  <si>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</si>
  <si>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</si>
  <si>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</si>
  <si>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</si>
  <si>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</si>
  <si>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</si>
  <si>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</si>
  <si>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</si>
  <si>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</si>
  <si>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</si>
  <si>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</si>
  <si>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</si>
  <si>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</si>
  <si>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</si>
  <si>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</si>
  <si>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</si>
  <si>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</si>
  <si>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</si>
  <si>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</si>
  <si>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</si>
  <si>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</si>
  <si>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</si>
  <si>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</si>
  <si>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</si>
  <si>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</si>
  <si>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</si>
  <si>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</si>
  <si>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</si>
  <si>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</si>
  <si>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</si>
  <si>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</si>
  <si>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</si>
  <si>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</si>
  <si>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</si>
  <si>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</si>
  <si>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</si>
  <si>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</si>
  <si>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</si>
  <si>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</si>
  <si>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</si>
  <si>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</si>
  <si>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</si>
  <si>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</si>
  <si>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</si>
  <si>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</si>
  <si>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</si>
  <si>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</si>
  <si>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</si>
  <si>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</si>
  <si>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</si>
  <si>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</si>
  <si>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</si>
  <si>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</si>
  <si>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</si>
  <si>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</si>
  <si>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</si>
  <si>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</si>
  <si>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</si>
  <si>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</si>
  <si>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</si>
  <si>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</si>
  <si>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</si>
  <si>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</si>
  <si>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</si>
  <si>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</si>
  <si>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</si>
  <si>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</si>
  <si>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</si>
  <si>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</si>
  <si>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</si>
  <si>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</si>
  <si>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</si>
  <si>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</si>
  <si>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</si>
  <si>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</si>
  <si>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</si>
  <si>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</si>
  <si>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</si>
  <si>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</si>
  <si>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</si>
  <si>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</si>
  <si>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</si>
  <si>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</si>
  <si>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</si>
  <si>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</si>
  <si>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</si>
  <si>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</si>
  <si>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</si>
  <si>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</si>
  <si>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</si>
  <si>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</si>
  <si>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</si>
  <si>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</si>
  <si>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</si>
  <si>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</si>
  <si>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</si>
  <si>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</si>
  <si>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</si>
  <si>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</si>
  <si>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</si>
  <si>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</si>
  <si>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</si>
  <si>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</si>
  <si>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</si>
  <si>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</si>
  <si>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</si>
  <si>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</si>
  <si>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</si>
  <si>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</si>
  <si>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</si>
  <si>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</si>
  <si>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</si>
  <si>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</si>
  <si>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</si>
  <si>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</si>
  <si>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</si>
  <si>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</si>
  <si>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</si>
  <si>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</si>
  <si>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</si>
  <si>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</si>
  <si>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</si>
  <si>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</si>
  <si>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</si>
  <si>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</si>
  <si>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</si>
  <si>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</si>
  <si>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</si>
  <si>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</si>
  <si>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</si>
  <si>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</si>
  <si>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</si>
  <si>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</si>
  <si>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</si>
  <si>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</si>
  <si>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</si>
  <si>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</si>
  <si>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</si>
  <si>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</si>
  <si>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</si>
  <si>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</si>
  <si>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</si>
  <si>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</si>
  <si>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</si>
  <si>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</si>
  <si>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</si>
  <si>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</si>
  <si>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</si>
  <si>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</si>
  <si>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</si>
  <si>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</si>
  <si>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</si>
  <si>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</si>
  <si>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</si>
  <si>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</si>
  <si>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</si>
  <si>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</si>
  <si>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</si>
  <si>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</si>
  <si>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</si>
  <si>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</si>
  <si>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</si>
  <si>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</si>
  <si>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</si>
  <si>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</si>
  <si>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</si>
  <si>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</si>
  <si>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</si>
  <si>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</si>
  <si>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</si>
  <si>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</si>
  <si>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</si>
  <si>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</si>
  <si>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</si>
  <si>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</si>
  <si>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</si>
  <si>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</si>
  <si>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</si>
  <si>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</si>
  <si>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</si>
  <si>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</si>
  <si>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</si>
  <si>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</si>
  <si>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</si>
  <si>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</si>
  <si>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</si>
  <si>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</si>
  <si>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</si>
  <si>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</si>
  <si>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</si>
  <si>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</si>
  <si>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</si>
  <si>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</si>
  <si>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</si>
  <si>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</si>
  <si>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</si>
  <si>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</si>
  <si>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</si>
  <si>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</si>
  <si>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</si>
  <si>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</si>
  <si>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</si>
  <si>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</si>
  <si>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</si>
  <si>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</si>
  <si>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</si>
  <si>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</si>
  <si>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</si>
  <si>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</si>
  <si>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</si>
  <si>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</si>
  <si>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</si>
  <si>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</si>
  <si>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</si>
  <si>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</si>
  <si>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</si>
  <si>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</si>
  <si>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</si>
  <si>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</si>
  <si>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</si>
  <si>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</si>
  <si>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</si>
  <si>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</si>
  <si>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</si>
  <si>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</si>
  <si>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</si>
  <si>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</si>
  <si>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</si>
  <si>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</si>
  <si>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</si>
  <si>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</si>
  <si>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</si>
  <si>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</si>
  <si>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</si>
  <si>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</si>
  <si>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</si>
  <si>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</si>
  <si>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</si>
  <si>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</si>
  <si>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</si>
  <si>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</si>
  <si>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</si>
  <si>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</si>
  <si>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</si>
  <si>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</si>
  <si>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</si>
  <si>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</si>
  <si>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</si>
  <si>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</si>
  <si>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</si>
  <si>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</si>
  <si>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</si>
  <si>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</si>
  <si>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</si>
  <si>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</si>
  <si>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</si>
  <si>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</si>
  <si>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</si>
  <si>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</si>
  <si>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</si>
  <si>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</si>
  <si>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</si>
  <si>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</si>
  <si>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</si>
  <si>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</si>
  <si>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</si>
  <si>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</si>
  <si>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</si>
  <si>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</si>
  <si>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</si>
  <si>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</si>
  <si>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</si>
  <si>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</si>
  <si>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</si>
  <si>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</si>
  <si>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</si>
  <si>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</si>
  <si>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</si>
  <si>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</si>
  <si>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</si>
  <si>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</si>
  <si>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</si>
  <si>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</si>
  <si>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</si>
  <si>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</si>
  <si>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</si>
  <si>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</si>
  <si>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</si>
  <si>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</si>
  <si>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</si>
  <si>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</si>
  <si>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</si>
  <si>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</si>
  <si>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</si>
  <si>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</si>
  <si>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</si>
  <si>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</si>
  <si>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</si>
  <si>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</si>
  <si>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</si>
  <si>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</si>
  <si>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</si>
  <si>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</si>
  <si>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</si>
  <si>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</si>
  <si>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</si>
  <si>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</si>
  <si>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</si>
  <si>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</si>
  <si>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</si>
  <si>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</si>
  <si>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</si>
  <si>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</si>
  <si>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</si>
  <si>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</si>
  <si>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</si>
  <si>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</si>
  <si>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</si>
  <si>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</si>
  <si>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</si>
  <si>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</si>
  <si>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</si>
  <si>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</si>
  <si>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</si>
  <si>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</si>
  <si>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</si>
  <si>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</si>
  <si>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</si>
  <si>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</si>
  <si>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</si>
  <si>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</si>
  <si>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</si>
  <si>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</si>
  <si>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</si>
  <si>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</si>
  <si>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</si>
  <si>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</si>
  <si>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</si>
  <si>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</si>
  <si>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</si>
  <si>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</si>
  <si>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</si>
  <si>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</si>
  <si>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</si>
  <si>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</si>
  <si>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</si>
  <si>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</si>
  <si>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</si>
  <si>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</si>
  <si>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</si>
  <si>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</si>
  <si>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</si>
  <si>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</si>
  <si>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</si>
  <si>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</si>
  <si>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</si>
  <si>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</si>
  <si>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</si>
  <si>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</si>
  <si>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</si>
  <si>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</si>
  <si>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</si>
  <si>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</si>
  <si>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</si>
  <si>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</si>
  <si>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</si>
  <si>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</si>
  <si>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</si>
  <si>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</si>
  <si>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</si>
  <si>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</si>
  <si>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</si>
  <si>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</si>
  <si>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</si>
  <si>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</si>
  <si>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</si>
  <si>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</si>
  <si>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</si>
  <si>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</si>
  <si>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</si>
  <si>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</si>
  <si>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</si>
  <si>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</si>
  <si>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</si>
  <si>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</si>
  <si>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</si>
  <si>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</si>
  <si>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</si>
  <si>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</si>
  <si>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</si>
  <si>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</si>
  <si>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</si>
  <si>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</si>
  <si>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</si>
  <si>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</si>
  <si>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</si>
  <si>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</si>
  <si>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</si>
  <si>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</si>
  <si>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</si>
  <si>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</si>
  <si>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</si>
  <si>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</si>
  <si>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</si>
  <si>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</si>
  <si>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</si>
  <si>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</si>
  <si>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</si>
  <si>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</si>
  <si>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</si>
  <si>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</si>
  <si>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</si>
  <si>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</si>
  <si>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</si>
  <si>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</si>
  <si>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</si>
  <si>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</si>
  <si>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</si>
  <si>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</si>
  <si>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</si>
  <si>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</si>
  <si>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</si>
  <si>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</si>
  <si>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</si>
  <si>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</si>
  <si>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</si>
  <si>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</si>
  <si>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</si>
  <si>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</si>
  <si>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</si>
  <si>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</si>
  <si>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</si>
  <si>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</si>
  <si>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</si>
  <si>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</si>
  <si>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</si>
  <si>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</si>
  <si>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</si>
  <si>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</si>
  <si>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</si>
  <si>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</si>
  <si>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</si>
  <si>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</si>
  <si>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</si>
  <si>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</si>
  <si>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</si>
  <si>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</si>
  <si>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</si>
  <si>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</si>
  <si>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</si>
  <si>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</si>
  <si>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</si>
  <si>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</si>
  <si>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</si>
  <si>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</si>
  <si>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</si>
  <si>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</si>
  <si>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</si>
  <si>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</si>
  <si>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</si>
  <si>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</si>
  <si>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</si>
  <si>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</si>
  <si>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</si>
  <si>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</si>
  <si>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</si>
  <si>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</si>
  <si>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</si>
  <si>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</si>
  <si>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</si>
  <si>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</si>
  <si>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</si>
  <si>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</si>
  <si>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</si>
  <si>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</si>
  <si>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</si>
  <si>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</si>
  <si>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</si>
  <si>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</si>
  <si>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</si>
  <si>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</si>
  <si>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</si>
  <si>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</si>
  <si>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</si>
  <si>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</si>
  <si>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</si>
  <si>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</si>
  <si>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</si>
  <si>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</si>
  <si>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</si>
  <si>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</si>
  <si>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</si>
  <si>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</si>
  <si>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</si>
  <si>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</si>
  <si>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</si>
  <si>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</si>
  <si>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</si>
  <si>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</si>
  <si>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</si>
  <si>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</si>
  <si>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</si>
  <si>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</si>
  <si>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</si>
  <si>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</si>
  <si>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</si>
  <si>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</si>
  <si>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</si>
  <si>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</si>
  <si>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</si>
  <si>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</si>
  <si>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</si>
  <si>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</si>
  <si>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</si>
  <si>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</si>
  <si>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</si>
  <si>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</si>
  <si>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</si>
  <si>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</si>
  <si>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</si>
  <si>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</si>
  <si>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</si>
  <si>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</si>
  <si>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</si>
  <si>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</si>
  <si>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</si>
  <si>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</si>
  <si>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</si>
  <si>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</si>
  <si>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</si>
  <si>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</si>
  <si>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</si>
  <si>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</si>
  <si>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</si>
  <si>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</si>
  <si>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</si>
  <si>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</si>
  <si>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</si>
  <si>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</si>
  <si>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</si>
  <si>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</si>
  <si>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</si>
  <si>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</si>
  <si>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</si>
  <si>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</si>
  <si>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</si>
  <si>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</si>
  <si>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</si>
  <si>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</si>
  <si>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</si>
  <si>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</si>
  <si>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</si>
  <si>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</si>
  <si>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</si>
  <si>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</si>
  <si>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</si>
  <si>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</si>
  <si>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</si>
  <si>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</si>
  <si>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</si>
  <si>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</si>
  <si>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</si>
  <si>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</si>
  <si>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</si>
  <si>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</si>
  <si>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</si>
  <si>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</si>
  <si>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</si>
  <si>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</si>
  <si>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</si>
  <si>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</si>
  <si>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</si>
  <si>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</si>
  <si>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</si>
  <si>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</si>
  <si>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</si>
  <si>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</si>
  <si>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</si>
  <si>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</si>
  <si>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</si>
  <si>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</si>
  <si>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</si>
  <si>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</si>
  <si>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</si>
  <si>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</si>
  <si>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</si>
  <si>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</si>
  <si>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</si>
  <si>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</si>
  <si>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</si>
  <si>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</si>
  <si>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</si>
  <si>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</si>
  <si>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</si>
  <si>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</si>
  <si>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</si>
  <si>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</si>
  <si>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</si>
  <si>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</si>
  <si>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</si>
  <si>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</si>
  <si>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</si>
  <si>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</si>
  <si>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</si>
  <si>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</si>
  <si>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</si>
  <si>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</si>
  <si>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</si>
  <si>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</si>
  <si>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</si>
  <si>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</si>
  <si>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</si>
  <si>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</si>
  <si>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</si>
  <si>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</si>
  <si>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</si>
  <si>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</si>
  <si>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</si>
  <si>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</si>
  <si>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</si>
  <si>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</si>
  <si>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</si>
  <si>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</si>
  <si>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</si>
  <si>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</si>
  <si>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</si>
  <si>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</si>
  <si>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</si>
  <si>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</si>
  <si>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</si>
  <si>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</si>
  <si>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</si>
  <si>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</si>
  <si>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</si>
  <si>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</si>
  <si>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</si>
  <si>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</si>
  <si>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</si>
  <si>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</si>
  <si>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</si>
  <si>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</si>
  <si>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</si>
  <si>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</si>
  <si>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</si>
  <si>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</si>
  <si>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</si>
  <si>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</si>
  <si>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</si>
  <si>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</si>
  <si>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</si>
  <si>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</si>
  <si>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</si>
  <si>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</si>
  <si>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</si>
  <si>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</si>
  <si>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</si>
  <si>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</si>
  <si>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</si>
  <si>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</si>
  <si>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</si>
  <si>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</si>
  <si>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</si>
  <si>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</si>
  <si>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</si>
  <si>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</si>
  <si>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</si>
  <si>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</si>
  <si>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</si>
  <si>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</si>
  <si>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</si>
  <si>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</si>
  <si>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</si>
  <si>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</si>
  <si>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</si>
  <si>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</si>
  <si>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</si>
  <si>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</si>
  <si>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</si>
  <si>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</si>
  <si>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</si>
  <si>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</si>
  <si>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</si>
  <si>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</si>
  <si>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</si>
  <si>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</si>
  <si>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</si>
  <si>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</si>
  <si>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</si>
  <si>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</si>
  <si>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</si>
  <si>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</si>
  <si>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</si>
  <si>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</si>
  <si>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</si>
  <si>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</si>
  <si>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</si>
  <si>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</si>
  <si>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</si>
  <si>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</si>
  <si>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</si>
  <si>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</si>
  <si>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</si>
  <si>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</si>
  <si>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</si>
  <si>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</si>
  <si>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</si>
  <si>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</si>
  <si>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</si>
  <si>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</si>
  <si>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</si>
  <si>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</si>
  <si>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</si>
  <si>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</si>
  <si>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</si>
  <si>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</si>
  <si>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</si>
  <si>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</si>
  <si>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</si>
  <si>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</si>
  <si>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</si>
  <si>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</si>
  <si>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</si>
  <si>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</si>
  <si>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</si>
  <si>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</si>
  <si>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</si>
  <si>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</si>
  <si>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</si>
  <si>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</si>
  <si>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</si>
  <si>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</si>
  <si>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</si>
  <si>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</si>
  <si>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</si>
  <si>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</si>
  <si>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</si>
  <si>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</si>
  <si>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</si>
  <si>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</si>
  <si>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</si>
  <si>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</si>
  <si>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</si>
  <si>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</si>
  <si>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</si>
  <si>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</si>
  <si>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</si>
  <si>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</si>
  <si>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</si>
  <si>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</si>
  <si>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</si>
  <si>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</si>
  <si>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</si>
  <si>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</si>
  <si>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</si>
  <si>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</si>
  <si>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</si>
  <si>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</si>
  <si>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</si>
  <si>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</si>
  <si>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</si>
  <si>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</si>
  <si>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</si>
  <si>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</si>
  <si>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</si>
  <si>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</si>
  <si>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</si>
  <si>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</si>
  <si>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</si>
  <si>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</si>
  <si>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</si>
  <si>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</si>
  <si>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</si>
  <si>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</si>
  <si>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</si>
  <si>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</si>
  <si>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</si>
  <si>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</si>
  <si>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</si>
  <si>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</si>
  <si>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</si>
  <si>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</si>
  <si>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</si>
  <si>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</si>
  <si>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</si>
  <si>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</si>
  <si>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</si>
  <si>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</si>
  <si>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</si>
  <si>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</si>
  <si>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</si>
  <si>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</si>
  <si>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</si>
  <si>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</si>
  <si>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</si>
  <si>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</si>
  <si>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</si>
  <si>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</si>
  <si>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</si>
  <si>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</si>
  <si>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</si>
  <si>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</si>
  <si>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</si>
  <si>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</si>
  <si>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</si>
  <si>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</si>
  <si>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</si>
  <si>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</si>
  <si>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</si>
  <si>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</si>
  <si>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</si>
  <si>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</si>
  <si>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</si>
  <si>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</si>
  <si>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</si>
  <si>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</si>
  <si>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</si>
  <si>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</si>
  <si>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</si>
  <si>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</si>
  <si>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</si>
  <si>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</si>
  <si>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</si>
  <si>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</si>
  <si>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</si>
  <si>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</si>
  <si>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</si>
  <si>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</si>
  <si>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</si>
  <si>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</si>
  <si>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</si>
  <si>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</si>
  <si>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</si>
  <si>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</si>
  <si>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</si>
  <si>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</si>
  <si>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</si>
  <si>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</si>
  <si>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</si>
  <si>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</si>
  <si>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</si>
  <si>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</si>
  <si>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</si>
  <si>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</si>
  <si>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</si>
  <si>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</si>
  <si>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</si>
  <si>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</si>
  <si>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</si>
  <si>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</si>
  <si>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</si>
  <si>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</si>
  <si>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</si>
  <si>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</si>
  <si>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</si>
  <si>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</si>
  <si>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</si>
  <si>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</si>
  <si>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</si>
  <si>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</si>
  <si>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</si>
  <si>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</si>
  <si>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</si>
  <si>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</si>
  <si>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</si>
  <si>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</si>
  <si>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</si>
  <si>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</si>
  <si>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</si>
  <si>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</si>
  <si>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</si>
  <si>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</si>
  <si>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</si>
  <si>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</si>
  <si>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</si>
  <si>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</si>
  <si>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</si>
  <si>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</si>
  <si>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</si>
  <si>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</si>
  <si>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</si>
  <si>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</si>
  <si>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</si>
  <si>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</si>
  <si>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</si>
  <si>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</si>
  <si>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</si>
  <si>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</si>
  <si>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</si>
  <si>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</si>
  <si>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</si>
  <si>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</si>
  <si>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</si>
  <si>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</si>
  <si>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</si>
  <si>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</si>
  <si>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</si>
  <si>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</si>
  <si>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</si>
  <si>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</si>
  <si>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</si>
  <si>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</si>
  <si>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</si>
  <si>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</si>
  <si>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</si>
  <si>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</si>
  <si>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</si>
  <si>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</si>
  <si>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</si>
  <si>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</si>
  <si>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</si>
  <si>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</si>
  <si>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</si>
  <si>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</si>
  <si>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</si>
  <si>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</si>
  <si>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</si>
  <si>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</si>
  <si>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</si>
  <si>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</si>
  <si>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</si>
  <si>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</si>
  <si>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</si>
  <si>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</si>
  <si>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</si>
  <si>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</si>
  <si>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</si>
  <si>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</si>
  <si>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</si>
  <si>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</si>
  <si>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</si>
  <si>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</si>
  <si>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</si>
  <si>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</si>
  <si>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</si>
  <si>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</si>
  <si>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</si>
  <si>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</si>
  <si>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</si>
  <si>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</si>
  <si>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</si>
  <si>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</si>
  <si>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</si>
  <si>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</si>
  <si>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</si>
  <si>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</si>
  <si>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</si>
  <si>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</si>
  <si>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</si>
  <si>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</si>
  <si>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</si>
  <si>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</si>
  <si>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</si>
  <si>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</si>
  <si>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</si>
  <si>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</si>
  <si>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</si>
  <si>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</si>
  <si>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</si>
  <si>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</si>
  <si>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</si>
  <si>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</si>
  <si>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</si>
  <si>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</si>
  <si>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</si>
  <si>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</si>
  <si>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</si>
  <si>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</si>
  <si>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</si>
  <si>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</si>
  <si>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</si>
  <si>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</si>
  <si>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</si>
  <si>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</si>
  <si>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</si>
  <si>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</si>
  <si>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</si>
  <si>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</si>
  <si>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</si>
  <si>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</si>
  <si>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</si>
  <si>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</si>
  <si>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</si>
  <si>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</si>
  <si>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</si>
  <si>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</si>
  <si>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</si>
  <si>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</si>
  <si>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</si>
  <si>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</si>
  <si>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</si>
  <si>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</si>
  <si>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</si>
  <si>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</si>
  <si>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</si>
  <si>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</si>
  <si>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</si>
  <si>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</si>
  <si>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</si>
  <si>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</si>
  <si>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</si>
  <si>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</si>
  <si>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</si>
  <si>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</si>
  <si>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</si>
  <si>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</si>
  <si>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</si>
  <si>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</si>
  <si>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</si>
  <si>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</si>
  <si>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</si>
  <si>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</si>
  <si>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</si>
  <si>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</si>
  <si>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</si>
  <si>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</si>
  <si>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</si>
  <si>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</si>
  <si>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</si>
  <si>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</si>
  <si>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</si>
  <si>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</si>
  <si>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</si>
  <si>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</si>
  <si>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</si>
  <si>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</si>
  <si>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</si>
  <si>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</si>
  <si>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</si>
  <si>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</si>
  <si>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</si>
  <si>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</si>
  <si>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</si>
  <si>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</si>
  <si>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</si>
  <si>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</si>
  <si>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</si>
  <si>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</si>
  <si>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</si>
  <si>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</si>
  <si>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</si>
  <si>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</si>
  <si>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</si>
  <si>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</si>
  <si>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</si>
  <si>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</si>
  <si>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</si>
  <si>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</si>
  <si>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</si>
  <si>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</si>
  <si>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</si>
  <si>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</si>
  <si>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</si>
  <si>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</si>
  <si>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</si>
  <si>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</si>
  <si>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</si>
  <si>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</si>
  <si>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</si>
  <si>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</si>
  <si>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</si>
  <si>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</si>
  <si>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</si>
  <si>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</si>
  <si>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</si>
  <si>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</si>
  <si>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</si>
  <si>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</si>
  <si>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</si>
  <si>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</si>
  <si>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</si>
  <si>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</si>
  <si>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</si>
  <si>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</si>
  <si>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</si>
  <si>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</si>
  <si>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</si>
  <si>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</si>
  <si>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</si>
  <si>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</si>
  <si>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</si>
  <si>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</si>
  <si>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</si>
  <si>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</si>
  <si>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</si>
  <si>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</si>
  <si>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</si>
  <si>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</si>
  <si>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</si>
  <si>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</si>
  <si>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</si>
  <si>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</si>
  <si>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</si>
  <si>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</si>
  <si>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</si>
  <si>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</si>
  <si>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</si>
  <si>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</si>
  <si>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</si>
  <si>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</si>
  <si>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</si>
  <si>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</si>
  <si>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</si>
  <si>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</si>
  <si>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</si>
  <si>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</si>
  <si>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</si>
  <si>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</si>
  <si>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</si>
  <si>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</si>
  <si>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</si>
  <si>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</si>
  <si>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</si>
  <si>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</si>
  <si>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</si>
  <si>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</si>
  <si>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</si>
  <si>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</si>
  <si>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</si>
  <si>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</si>
  <si>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</si>
  <si>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</si>
  <si>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</si>
  <si>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</si>
  <si>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</si>
  <si>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</si>
  <si>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</si>
  <si>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</si>
  <si>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</si>
  <si>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</si>
  <si>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</si>
  <si>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</si>
  <si>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</si>
  <si>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</si>
  <si>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</si>
  <si>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</si>
  <si>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</si>
  <si>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</si>
  <si>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</si>
  <si>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</si>
  <si>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</si>
  <si>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</si>
  <si>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</si>
  <si>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</si>
  <si>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</si>
  <si>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</si>
  <si>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</si>
  <si>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</si>
  <si>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</si>
  <si>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</si>
  <si>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</si>
  <si>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</si>
  <si>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</si>
  <si>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</si>
  <si>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</si>
  <si>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</si>
  <si>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</si>
  <si>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</si>
  <si>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</si>
  <si>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</si>
  <si>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</si>
  <si>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</si>
  <si>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</si>
  <si>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</si>
  <si>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</si>
  <si>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</si>
  <si>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</si>
  <si>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</si>
  <si>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</si>
  <si>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</si>
  <si>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</si>
  <si>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</si>
  <si>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</si>
  <si>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</si>
  <si>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</si>
  <si>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</si>
  <si>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</si>
  <si>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</si>
  <si>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</si>
  <si>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</si>
  <si>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</si>
  <si>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</si>
  <si>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</si>
  <si>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</si>
  <si>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</si>
  <si>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</si>
  <si>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</si>
  <si>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</si>
  <si>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</si>
  <si>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</si>
  <si>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</si>
  <si>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</si>
  <si>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</si>
  <si>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</si>
  <si>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</si>
  <si>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</si>
  <si>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</si>
  <si>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</si>
  <si>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</si>
  <si>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</si>
  <si>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</si>
  <si>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</si>
  <si>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</si>
  <si>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</si>
  <si>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</si>
  <si>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</si>
  <si>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</si>
  <si>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</si>
  <si>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</si>
  <si>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</si>
  <si>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</si>
  <si>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</si>
  <si>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</si>
  <si>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</si>
  <si>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</si>
  <si>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</si>
  <si>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</si>
  <si>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</si>
  <si>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</si>
  <si>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</si>
  <si>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</si>
  <si>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</si>
  <si>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</si>
  <si>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</si>
  <si>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</si>
  <si>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</si>
  <si>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</si>
  <si>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</si>
  <si>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</si>
  <si>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</si>
  <si>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</si>
  <si>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</si>
  <si>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</si>
  <si>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</si>
  <si>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</si>
  <si>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</si>
  <si>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</si>
  <si>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</si>
  <si>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</si>
  <si>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</si>
  <si>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</si>
  <si>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</si>
  <si>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</si>
  <si>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</si>
  <si>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</si>
  <si>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</si>
  <si>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</si>
  <si>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</si>
  <si>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</si>
  <si>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</si>
  <si>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</si>
  <si>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</si>
  <si>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</si>
  <si>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</si>
  <si>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</si>
  <si>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</si>
  <si>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</si>
  <si>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</si>
  <si>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</si>
  <si>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</si>
  <si>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</si>
  <si>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</si>
  <si>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</si>
  <si>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</si>
  <si>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</si>
  <si>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</si>
  <si>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</si>
  <si>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</si>
  <si>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</si>
  <si>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</si>
  <si>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</si>
  <si>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</si>
  <si>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</si>
  <si>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</si>
  <si>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</si>
  <si>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</si>
  <si>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</si>
  <si>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</si>
  <si>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</si>
  <si>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</si>
  <si>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</si>
  <si>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</si>
  <si>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</si>
  <si>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</si>
  <si>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</si>
  <si>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</si>
  <si>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</si>
  <si>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</si>
  <si>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</si>
  <si>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</si>
  <si>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</si>
  <si>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</si>
  <si>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</si>
  <si>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</si>
  <si>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</si>
  <si>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</si>
  <si>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</si>
  <si>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</si>
  <si>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</si>
  <si>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</si>
  <si>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</si>
  <si>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</si>
  <si>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</si>
  <si>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</si>
  <si>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</si>
  <si>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</si>
  <si>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</si>
  <si>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</si>
  <si>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</si>
  <si>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</si>
  <si>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</si>
  <si>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</si>
  <si>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</si>
  <si>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</si>
  <si>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</si>
  <si>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</si>
  <si>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</si>
  <si>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</si>
  <si>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</si>
  <si>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</si>
  <si>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</si>
  <si>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</si>
  <si>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</si>
  <si>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</si>
  <si>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</si>
  <si>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</si>
  <si>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</si>
  <si>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</si>
  <si>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</si>
  <si>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</si>
  <si>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</si>
  <si>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</si>
  <si>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</si>
  <si>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</si>
  <si>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</si>
  <si>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</si>
  <si>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</si>
  <si>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</si>
  <si>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</si>
  <si>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</si>
  <si>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</si>
  <si>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</si>
  <si>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</si>
  <si>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</si>
  <si>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</si>
  <si>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</si>
  <si>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</si>
  <si>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</si>
  <si>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</si>
  <si>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</si>
  <si>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</si>
  <si>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</si>
  <si>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</si>
  <si>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</si>
  <si>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</si>
  <si>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</si>
  <si>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</si>
  <si>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</si>
  <si>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</si>
  <si>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</si>
  <si>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</si>
  <si>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</si>
  <si>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</si>
  <si>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</si>
  <si>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</si>
  <si>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</si>
  <si>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</si>
  <si>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</si>
  <si>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</si>
  <si>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</si>
  <si>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</si>
  <si>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</si>
  <si>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</si>
  <si>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</si>
  <si>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</si>
  <si>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</si>
  <si>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</si>
  <si>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</si>
  <si>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</si>
  <si>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</si>
  <si>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</si>
  <si>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</si>
  <si>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</si>
  <si>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</si>
  <si>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</si>
  <si>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</si>
  <si>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</si>
  <si>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</si>
  <si>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</si>
  <si>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</si>
  <si>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</si>
  <si>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</si>
  <si>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</si>
  <si>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</si>
  <si>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</si>
  <si>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</si>
  <si>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</si>
  <si>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</si>
  <si>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</si>
  <si>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</si>
  <si>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</si>
  <si>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</si>
  <si>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</si>
  <si>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</si>
  <si>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</si>
  <si>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</si>
  <si>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</si>
  <si>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</si>
  <si>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</si>
  <si>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</si>
  <si>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</si>
  <si>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</si>
  <si>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</si>
  <si>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</si>
  <si>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</si>
  <si>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</si>
  <si>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</si>
  <si>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</si>
  <si>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</si>
  <si>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</si>
  <si>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</si>
  <si>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</si>
  <si>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</si>
  <si>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</si>
  <si>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</si>
  <si>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</si>
  <si>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</si>
  <si>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</si>
  <si>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</si>
  <si>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</si>
  <si>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</si>
  <si>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</si>
  <si>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</si>
  <si>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</si>
  <si>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</si>
  <si>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</si>
  <si>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</si>
  <si>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</si>
  <si>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</si>
  <si>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</si>
  <si>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</si>
  <si>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</si>
  <si>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</si>
  <si>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</si>
  <si>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</si>
  <si>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</si>
  <si>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</si>
  <si>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</si>
  <si>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</si>
  <si>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</si>
  <si>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</si>
  <si>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</si>
  <si>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</si>
  <si>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</si>
  <si>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</si>
  <si>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</si>
  <si>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</si>
  <si>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</si>
  <si>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</si>
  <si>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</si>
  <si>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</si>
  <si>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</si>
  <si>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</si>
  <si>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</si>
  <si>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</si>
  <si>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</si>
  <si>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</si>
  <si>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</si>
  <si>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</si>
  <si>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</si>
  <si>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</si>
  <si>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</si>
  <si>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</si>
  <si>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</si>
  <si>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</si>
  <si>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</si>
  <si>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</si>
  <si>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</si>
  <si>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</si>
  <si>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</si>
  <si>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</si>
  <si>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</si>
  <si>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</si>
  <si>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</si>
  <si>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</si>
  <si>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</si>
  <si>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</si>
  <si>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</si>
  <si>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</si>
  <si>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</si>
  <si>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</si>
  <si>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</si>
  <si>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</si>
  <si>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</si>
  <si>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</si>
  <si>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</si>
  <si>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</si>
  <si>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</si>
  <si>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</si>
  <si>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</si>
  <si>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</si>
  <si>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</si>
  <si>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</si>
  <si>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</si>
  <si>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</si>
  <si>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</si>
  <si>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</si>
  <si>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</si>
  <si>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</si>
  <si>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</si>
  <si>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</si>
  <si>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</si>
  <si>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</si>
  <si>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</si>
  <si>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</si>
  <si>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</si>
  <si>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</si>
  <si>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</si>
  <si>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</si>
  <si>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</si>
  <si>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</si>
  <si>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</si>
  <si>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</si>
  <si>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</si>
  <si>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</si>
  <si>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</si>
  <si>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</si>
  <si>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</si>
  <si>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</si>
  <si>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</si>
  <si>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</si>
  <si>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</si>
  <si>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</si>
  <si>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</si>
  <si>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</si>
  <si>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</si>
  <si>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</si>
  <si>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</si>
  <si>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</si>
  <si>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</si>
  <si>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</si>
  <si>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</si>
  <si>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</si>
  <si>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</si>
  <si>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</si>
  <si>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</si>
  <si>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</si>
  <si>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</si>
  <si>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</si>
  <si>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</si>
  <si>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</si>
  <si>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</si>
  <si>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</si>
  <si>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</si>
  <si>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</si>
  <si>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</si>
  <si>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</si>
  <si>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</si>
  <si>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</si>
  <si>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</si>
  <si>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</si>
  <si>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</si>
  <si>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</si>
  <si>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</si>
  <si>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</si>
  <si>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</si>
  <si>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</si>
  <si>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</si>
  <si>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</si>
  <si>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</si>
  <si>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</si>
  <si>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</si>
  <si>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</si>
  <si>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</si>
  <si>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</si>
  <si>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</si>
  <si>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</si>
  <si>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</si>
  <si>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</si>
  <si>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</si>
  <si>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</si>
  <si>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</si>
  <si>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</si>
  <si>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</si>
  <si>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</si>
  <si>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</si>
  <si>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</si>
  <si>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</si>
  <si>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</si>
  <si>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</si>
  <si>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</si>
  <si>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</si>
  <si>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</si>
  <si>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</si>
  <si>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</si>
  <si>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</si>
  <si>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</si>
  <si>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</si>
  <si>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</si>
  <si>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</si>
  <si>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</si>
  <si>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</si>
  <si>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</si>
  <si>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</si>
  <si>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</si>
  <si>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</si>
  <si>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</si>
  <si>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</si>
  <si>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</si>
  <si>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</si>
  <si>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</si>
  <si>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</si>
  <si>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</si>
  <si>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</si>
  <si>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</si>
  <si>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</si>
  <si>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</si>
  <si>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</si>
  <si>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</si>
  <si>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</si>
  <si>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</si>
  <si>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</si>
  <si>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</si>
  <si>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</si>
  <si>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</si>
  <si>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</si>
  <si>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</si>
  <si>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</si>
  <si>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</si>
  <si>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</si>
  <si>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</si>
  <si>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</si>
  <si>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</si>
  <si>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</si>
  <si>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</si>
  <si>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</si>
  <si>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</si>
  <si>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</si>
  <si>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</si>
  <si>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</si>
  <si>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</si>
  <si>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</si>
  <si>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</si>
  <si>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</si>
  <si>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</si>
  <si>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</si>
  <si>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</si>
  <si>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</si>
  <si>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</si>
  <si>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</si>
  <si>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</si>
  <si>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</si>
  <si>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</si>
  <si>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</si>
  <si>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</si>
  <si>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</si>
  <si>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</si>
  <si>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</si>
  <si>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</si>
  <si>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</si>
  <si>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</si>
  <si>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</si>
  <si>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</si>
  <si>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</si>
  <si>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</si>
  <si>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</si>
  <si>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</si>
  <si>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</si>
  <si>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</si>
  <si>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</si>
  <si>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</si>
  <si>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</si>
  <si>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</si>
  <si>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</si>
  <si>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</si>
  <si>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</si>
  <si>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</si>
  <si>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</si>
  <si>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</si>
  <si>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</si>
  <si>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</si>
  <si>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</si>
  <si>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</si>
  <si>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</si>
  <si>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</si>
  <si>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</si>
  <si>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</si>
  <si>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</si>
  <si>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</si>
  <si>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</si>
  <si>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</si>
  <si>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</si>
  <si>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</si>
  <si>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</si>
  <si>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</si>
  <si>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</si>
  <si>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</si>
  <si>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</si>
  <si>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</si>
  <si>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</si>
  <si>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</si>
  <si>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</si>
  <si>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</si>
  <si>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</si>
  <si>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</si>
  <si>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</si>
  <si>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</si>
  <si>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</si>
  <si>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</si>
  <si>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</si>
  <si>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</si>
  <si>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</si>
  <si>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</si>
  <si>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</si>
  <si>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</si>
  <si>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</si>
  <si>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</si>
  <si>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</si>
  <si>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</si>
  <si>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</si>
  <si>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</si>
  <si>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</si>
  <si>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</si>
  <si>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</si>
  <si>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</si>
  <si>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</si>
  <si>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</si>
  <si>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</si>
  <si>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</si>
  <si>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</si>
  <si>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</si>
  <si>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</si>
  <si>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</si>
  <si>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</si>
  <si>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</si>
  <si>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</si>
  <si>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</si>
  <si>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</si>
  <si>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</si>
  <si>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</si>
  <si>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</si>
  <si>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</si>
  <si>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</si>
  <si>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</si>
  <si>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</si>
  <si>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</si>
  <si>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</si>
  <si>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</si>
  <si>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</si>
  <si>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</si>
  <si>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</si>
  <si>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</si>
  <si>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</si>
  <si>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</si>
  <si>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</si>
  <si>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</si>
  <si>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</si>
  <si>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</si>
  <si>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</si>
  <si>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</si>
  <si>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</si>
  <si>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</si>
  <si>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</si>
  <si>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</si>
  <si>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</si>
  <si>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</si>
  <si>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</si>
  <si>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</si>
  <si>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</si>
  <si>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</si>
  <si>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</si>
  <si>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</si>
  <si>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</si>
  <si>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</si>
  <si>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</si>
  <si>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</si>
  <si>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</si>
  <si>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</si>
  <si>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</si>
  <si>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</si>
  <si>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</si>
  <si>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</si>
  <si>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</si>
  <si>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</si>
  <si>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</si>
  <si>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</si>
  <si>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</si>
  <si>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</si>
  <si>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</si>
  <si>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</si>
  <si>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</si>
  <si>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</si>
  <si>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</si>
  <si>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</si>
  <si>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</si>
  <si>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</si>
  <si>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</si>
  <si>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</si>
  <si>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</si>
  <si>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</si>
  <si>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</si>
  <si>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</si>
  <si>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</si>
  <si>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</si>
  <si>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</si>
  <si>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</si>
  <si>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</si>
  <si>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</si>
  <si>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</si>
  <si>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</si>
  <si>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</si>
  <si>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</si>
  <si>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</si>
  <si>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</si>
  <si>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</si>
  <si>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</si>
  <si>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</si>
  <si>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</si>
  <si>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</si>
  <si>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</si>
  <si>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</si>
  <si>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</si>
  <si>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</si>
  <si>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</si>
  <si>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</si>
  <si>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</si>
  <si>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</si>
  <si>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</si>
  <si>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</si>
  <si>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</si>
  <si>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</si>
  <si>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</si>
  <si>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</si>
  <si>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</si>
  <si>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</si>
  <si>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</si>
  <si>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</si>
  <si>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</si>
  <si>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</si>
  <si>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</si>
  <si>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</si>
  <si>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</si>
  <si>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</si>
  <si>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</si>
  <si>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</si>
  <si>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</si>
  <si>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</si>
  <si>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</si>
  <si>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</si>
  <si>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</si>
  <si>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</si>
  <si>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</si>
  <si>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</si>
  <si>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</si>
  <si>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</si>
  <si>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</si>
  <si>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</si>
  <si>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</si>
  <si>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</si>
  <si>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</si>
  <si>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</si>
  <si>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</si>
  <si>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</si>
  <si>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</si>
  <si>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</si>
  <si>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</si>
  <si>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</si>
  <si>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</si>
  <si>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</si>
  <si>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</si>
  <si>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</si>
  <si>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</si>
  <si>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</si>
  <si>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</si>
  <si>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</si>
  <si>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</si>
  <si>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</si>
  <si>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</si>
  <si>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</si>
  <si>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</si>
  <si>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</si>
  <si>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</si>
  <si>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</si>
  <si>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</si>
  <si>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</si>
  <si>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</si>
  <si>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</si>
  <si>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</si>
  <si>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</si>
  <si>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</si>
  <si>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</si>
  <si>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</si>
  <si>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</si>
  <si>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</si>
  <si>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</si>
  <si>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</si>
  <si>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</si>
  <si>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</si>
  <si>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</si>
  <si>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</si>
  <si>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</si>
  <si>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</si>
  <si>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</si>
  <si>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</si>
  <si>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</si>
  <si>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</si>
  <si>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</si>
  <si>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</si>
  <si>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</si>
  <si>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</si>
  <si>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</si>
  <si>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</si>
  <si>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</si>
  <si>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</si>
  <si>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</si>
  <si>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</si>
  <si>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</si>
  <si>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</si>
  <si>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</si>
  <si>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</si>
  <si>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</si>
  <si>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</si>
  <si>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</si>
  <si>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</si>
  <si>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</si>
  <si>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</si>
  <si>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</si>
  <si>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</si>
  <si>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</si>
  <si>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</si>
  <si>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</si>
  <si>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</si>
  <si>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</si>
  <si>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</si>
  <si>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</si>
  <si>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</si>
  <si>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</si>
  <si>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</si>
  <si>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</si>
  <si>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</si>
  <si>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</si>
  <si>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</si>
  <si>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</si>
  <si>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</si>
  <si>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</si>
  <si>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</si>
  <si>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</si>
  <si>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</si>
  <si>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</si>
  <si>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</si>
  <si>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</si>
  <si>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</si>
  <si>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</si>
  <si>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</si>
  <si>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</si>
  <si>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</si>
  <si>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</si>
  <si>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</si>
  <si>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</si>
  <si>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</si>
  <si>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</si>
  <si>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</si>
  <si>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</si>
  <si>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</si>
  <si>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</si>
  <si>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</si>
  <si>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</si>
  <si>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</si>
  <si>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</si>
  <si>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</si>
  <si>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</si>
  <si>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</si>
  <si>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</si>
  <si>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</si>
  <si>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</si>
  <si>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</si>
  <si>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</si>
  <si>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</si>
  <si>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</si>
  <si>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</si>
  <si>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</si>
  <si>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</si>
  <si>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</si>
  <si>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</si>
  <si>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</si>
  <si>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</si>
  <si>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</si>
  <si>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</si>
  <si>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</si>
  <si>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</si>
  <si>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</si>
  <si>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</si>
  <si>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</si>
  <si>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</si>
  <si>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</si>
  <si>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</si>
  <si>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</si>
  <si>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</si>
  <si>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</si>
  <si>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</si>
  <si>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</si>
  <si>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</si>
  <si>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</si>
  <si>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</si>
  <si>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</si>
  <si>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</si>
  <si>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</si>
  <si>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</si>
  <si>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</si>
  <si>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</si>
  <si>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</si>
  <si>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</si>
  <si>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</si>
  <si>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</si>
  <si>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</si>
  <si>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</si>
  <si>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</si>
  <si>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</si>
  <si>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</si>
  <si>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</si>
  <si>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</si>
  <si>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</si>
  <si>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</si>
  <si>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</si>
  <si>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</si>
  <si>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</si>
  <si>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</si>
  <si>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</si>
  <si>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</si>
  <si>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</si>
  <si>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</si>
  <si>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</si>
  <si>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</si>
  <si>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</si>
  <si>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</si>
  <si>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</si>
  <si>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</si>
  <si>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</si>
  <si>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</si>
  <si>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</si>
  <si>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</si>
  <si>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</si>
  <si>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</si>
  <si>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</si>
  <si>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</si>
  <si>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</si>
  <si>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</si>
  <si>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</si>
  <si>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</si>
  <si>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</si>
  <si>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</si>
  <si>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</si>
  <si>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</si>
  <si>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</si>
  <si>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</si>
  <si>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</si>
  <si>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</si>
  <si>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</si>
  <si>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</si>
  <si>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</si>
  <si>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</si>
  <si>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</si>
  <si>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</si>
  <si>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</si>
  <si>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</si>
  <si>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</si>
  <si>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</si>
  <si>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</si>
  <si>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</si>
  <si>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</si>
  <si>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</si>
  <si>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</si>
  <si>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</si>
  <si>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</si>
  <si>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</si>
  <si>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</si>
  <si>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</si>
  <si>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</si>
  <si>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</si>
  <si>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</si>
  <si>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</si>
  <si>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</si>
  <si>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</si>
  <si>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</si>
  <si>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</si>
  <si>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</si>
  <si>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</si>
  <si>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</si>
  <si>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</si>
  <si>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</si>
  <si>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</si>
  <si>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</si>
  <si>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</si>
  <si>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</si>
  <si>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</si>
  <si>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</si>
  <si>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</si>
  <si>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</si>
  <si>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</si>
  <si>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</si>
  <si>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</si>
  <si>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</si>
  <si>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</si>
  <si>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</si>
  <si>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</si>
  <si>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</si>
  <si>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</si>
  <si>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</si>
  <si>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</si>
  <si>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</si>
  <si>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</si>
  <si>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</si>
  <si>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</si>
  <si>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</si>
  <si>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</si>
  <si>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</si>
  <si>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</si>
  <si>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</si>
  <si>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</si>
  <si>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</si>
  <si>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</si>
  <si>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</si>
  <si>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</si>
  <si>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</si>
  <si>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</si>
  <si>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</si>
  <si>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</si>
  <si>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</si>
  <si>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</si>
  <si>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</si>
  <si>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</si>
  <si>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</si>
  <si>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</si>
  <si>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</si>
  <si>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</si>
  <si>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</si>
  <si>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</si>
  <si>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</si>
  <si>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</si>
  <si>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</si>
  <si>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</si>
  <si>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</si>
  <si>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</si>
  <si>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</si>
  <si>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</si>
  <si>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</si>
  <si>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</si>
  <si>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</si>
  <si>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</si>
  <si>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</si>
  <si>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</si>
  <si>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</si>
  <si>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</si>
  <si>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</si>
  <si>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</si>
  <si>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</si>
  <si>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</si>
  <si>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</si>
  <si>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</si>
  <si>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</si>
  <si>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</si>
  <si>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</si>
  <si>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</si>
  <si>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</si>
  <si>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</si>
  <si>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</si>
  <si>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</si>
  <si>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</si>
  <si>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</si>
  <si>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</si>
  <si>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</si>
  <si>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</si>
  <si>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</si>
  <si>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</si>
  <si>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</si>
  <si>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</si>
  <si>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</si>
  <si>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</si>
  <si>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</si>
  <si>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</si>
  <si>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</si>
  <si>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</si>
  <si>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</si>
  <si>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</si>
  <si>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</si>
  <si>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</si>
  <si>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</si>
  <si>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</si>
  <si>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</si>
  <si>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</si>
  <si>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</si>
  <si>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</si>
  <si>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</si>
  <si>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</si>
  <si>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</si>
  <si>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</si>
  <si>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</si>
  <si>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</si>
  <si>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</si>
  <si>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</si>
  <si>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</si>
  <si>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</si>
  <si>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</si>
  <si>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</si>
  <si>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</si>
  <si>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</si>
  <si>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</si>
  <si>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</si>
  <si>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</si>
  <si>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</si>
  <si>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</si>
  <si>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</si>
  <si>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</si>
  <si>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</si>
  <si>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</si>
  <si>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</si>
  <si>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</si>
  <si>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</si>
  <si>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</si>
  <si>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</si>
  <si>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</si>
  <si>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</si>
  <si>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</si>
  <si>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</si>
  <si>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</si>
  <si>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</si>
  <si>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</si>
  <si>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</si>
  <si>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</si>
  <si>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</si>
  <si>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</si>
  <si>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</si>
  <si>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</si>
  <si>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</si>
  <si>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</si>
  <si>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</si>
  <si>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</si>
  <si>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</si>
  <si>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</si>
  <si>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</si>
  <si>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</si>
  <si>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</si>
  <si>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</si>
  <si>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</si>
  <si>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</si>
  <si>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</si>
  <si>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</si>
  <si>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</si>
  <si>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</si>
  <si>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</si>
  <si>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</si>
  <si>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</si>
  <si>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</si>
  <si>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</si>
  <si>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</si>
  <si>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</si>
  <si>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</si>
  <si>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</si>
  <si>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</si>
  <si>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</si>
  <si>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</si>
  <si>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</si>
  <si>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</si>
  <si>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</si>
  <si>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</si>
  <si>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</si>
  <si>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</si>
  <si>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</si>
  <si>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</si>
  <si>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</si>
  <si>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</si>
  <si>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</si>
  <si>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</si>
  <si>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</si>
  <si>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</si>
  <si>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</si>
  <si>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</si>
  <si>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</si>
  <si>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</si>
  <si>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</si>
  <si>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</si>
  <si>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</si>
  <si>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</si>
  <si>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</si>
  <si>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</si>
  <si>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</si>
  <si>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</si>
  <si>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</si>
  <si>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</si>
  <si>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</si>
  <si>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</si>
  <si>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</si>
  <si>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</si>
  <si>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</si>
  <si>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</si>
  <si>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</si>
  <si>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</si>
  <si>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</si>
  <si>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</si>
  <si>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</si>
  <si>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</si>
  <si>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</si>
  <si>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</si>
  <si>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</si>
  <si>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</si>
  <si>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</si>
  <si>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</si>
  <si>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</si>
  <si>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</si>
  <si>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</si>
  <si>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</si>
  <si>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</si>
  <si>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</si>
  <si>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</si>
  <si>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</si>
  <si>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</si>
  <si>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</si>
  <si>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</si>
  <si>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</si>
  <si>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</si>
  <si>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</si>
  <si>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</si>
  <si>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</si>
  <si>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</si>
  <si>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</si>
  <si>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</si>
  <si>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</si>
  <si>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</si>
  <si>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</si>
  <si>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</si>
  <si>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</si>
  <si>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</si>
  <si>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</si>
  <si>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</si>
  <si>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</si>
  <si>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</si>
  <si>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</si>
  <si>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</si>
  <si>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</si>
  <si>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</si>
  <si>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</si>
  <si>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</si>
  <si>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</si>
  <si>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</si>
  <si>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</si>
  <si>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</si>
  <si>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</si>
  <si>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</si>
  <si>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</si>
  <si>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</si>
  <si>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</si>
  <si>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</si>
  <si>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</si>
  <si>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</si>
  <si>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</si>
  <si>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</si>
  <si>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</si>
  <si>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</si>
  <si>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</si>
  <si>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</si>
  <si>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</si>
  <si>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</si>
  <si>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</si>
  <si>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</si>
  <si>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</si>
  <si>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</si>
  <si>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</si>
  <si>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</si>
  <si>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</si>
  <si>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</si>
  <si>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</si>
  <si>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</si>
  <si>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</si>
  <si>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</si>
  <si>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</si>
  <si>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</si>
  <si>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</si>
  <si>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</si>
  <si>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</si>
  <si>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</si>
  <si>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</si>
  <si>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</si>
  <si>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</si>
  <si>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</si>
  <si>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</si>
  <si>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</si>
  <si>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</si>
  <si>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</si>
  <si>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</si>
  <si>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</si>
  <si>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</si>
  <si>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</si>
  <si>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</si>
  <si>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</si>
  <si>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</si>
  <si>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</si>
  <si>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</si>
  <si>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</si>
  <si>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</si>
  <si>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</si>
  <si>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</si>
  <si>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</si>
  <si>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</si>
  <si>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</si>
  <si>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</si>
  <si>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</si>
  <si>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</si>
  <si>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</si>
  <si>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</si>
  <si>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</si>
  <si>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</si>
  <si>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</si>
  <si>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</si>
  <si>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</si>
  <si>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</si>
  <si>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</si>
  <si>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</si>
  <si>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</si>
  <si>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</si>
  <si>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</si>
  <si>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</si>
  <si>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</si>
  <si>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</si>
  <si>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</si>
  <si>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</si>
  <si>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</si>
  <si>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</si>
  <si>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</si>
  <si>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</si>
  <si>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</si>
  <si>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</si>
  <si>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</si>
  <si>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</si>
  <si>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</si>
  <si>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</si>
  <si>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</si>
  <si>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</si>
  <si>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</si>
  <si>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</si>
  <si>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</si>
  <si>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</si>
  <si>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</si>
  <si>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</si>
  <si>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</si>
  <si>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</si>
  <si>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</si>
  <si>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</si>
  <si>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</si>
  <si>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</si>
  <si>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</si>
  <si>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</si>
  <si>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</si>
  <si>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</si>
  <si>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</si>
  <si>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</si>
  <si>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</si>
  <si>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</si>
  <si>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</si>
  <si>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</si>
  <si>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</si>
  <si>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</si>
  <si>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</si>
  <si>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</si>
  <si>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</si>
  <si>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</si>
  <si>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</si>
  <si>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</si>
  <si>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</si>
  <si>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</si>
  <si>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</si>
  <si>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</si>
  <si>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</si>
  <si>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</si>
  <si>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</si>
  <si>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</si>
  <si>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</si>
  <si>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</si>
  <si>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</si>
  <si>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</si>
  <si>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</si>
  <si>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</si>
  <si>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</si>
  <si>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</si>
  <si>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</si>
  <si>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</si>
  <si>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</si>
  <si>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</si>
  <si>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</si>
  <si>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</si>
  <si>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</si>
  <si>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</si>
  <si>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</si>
  <si>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</si>
  <si>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</si>
  <si>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</si>
  <si>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</si>
  <si>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</si>
  <si>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</si>
  <si>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</si>
  <si>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</si>
  <si>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</si>
  <si>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</si>
  <si>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</si>
  <si>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</si>
  <si>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</si>
  <si>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</si>
  <si>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</si>
  <si>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</si>
  <si>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</si>
  <si>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</si>
  <si>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</si>
  <si>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</si>
  <si>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</si>
  <si>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</si>
  <si>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</si>
  <si>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</si>
  <si>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</si>
  <si>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</si>
  <si>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</si>
  <si>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</si>
  <si>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</si>
  <si>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</si>
  <si>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</si>
  <si>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</si>
  <si>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</si>
  <si>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</si>
  <si>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</si>
  <si>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</si>
  <si>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</si>
  <si>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</si>
  <si>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</si>
  <si>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</si>
  <si>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</si>
  <si>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</si>
  <si>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</si>
  <si>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</si>
  <si>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</si>
  <si>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</si>
  <si>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</si>
  <si>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</si>
  <si>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</si>
  <si>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</si>
  <si>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</si>
  <si>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</si>
  <si>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</si>
  <si>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</si>
  <si>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</si>
  <si>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</si>
  <si>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</si>
  <si>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</si>
  <si>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</si>
  <si>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</si>
  <si>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</si>
  <si>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</si>
  <si>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</si>
  <si>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</si>
  <si>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</si>
  <si>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</si>
  <si>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</si>
  <si>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</si>
  <si>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</si>
  <si>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</si>
  <si>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</si>
  <si>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</si>
  <si>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</si>
  <si>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</si>
  <si>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</si>
  <si>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</si>
  <si>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</si>
  <si>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</si>
  <si>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</si>
  <si>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</si>
  <si>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</si>
  <si>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</si>
  <si>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</si>
  <si>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</si>
  <si>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</si>
  <si>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</si>
  <si>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</si>
  <si>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</si>
  <si>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</si>
  <si>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</si>
  <si>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</si>
  <si>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</si>
  <si>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</si>
  <si>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</si>
  <si>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</si>
  <si>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</si>
  <si>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</si>
  <si>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</si>
  <si>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</si>
  <si>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</si>
  <si>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</si>
  <si>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</si>
  <si>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</si>
  <si>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</si>
  <si>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</si>
  <si>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</si>
  <si>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</si>
  <si>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</si>
  <si>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</si>
  <si>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</si>
  <si>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</si>
  <si>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</si>
  <si>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</si>
  <si>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</si>
  <si>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</si>
  <si>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</si>
  <si>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</si>
  <si>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</si>
  <si>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</si>
  <si>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</si>
  <si>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</si>
  <si>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</si>
  <si>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</si>
  <si>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</si>
  <si>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</si>
  <si>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</si>
  <si>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</si>
  <si>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</si>
  <si>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</si>
  <si>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</si>
  <si>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</si>
  <si>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</si>
  <si>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</si>
  <si>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</si>
  <si>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</si>
  <si>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</si>
  <si>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</si>
  <si>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</si>
  <si>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</si>
  <si>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</si>
  <si>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</si>
  <si>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</si>
  <si>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</si>
  <si>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</si>
  <si>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</si>
  <si>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</si>
  <si>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</si>
  <si>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</si>
  <si>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</si>
  <si>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</si>
  <si>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</si>
  <si>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</si>
  <si>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</si>
  <si>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</si>
  <si>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</si>
  <si>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</si>
  <si>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</si>
  <si>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</si>
  <si>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</si>
  <si>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</si>
  <si>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</si>
  <si>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</si>
  <si>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</si>
  <si>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</si>
  <si>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</si>
  <si>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</si>
  <si>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</si>
  <si>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</si>
  <si>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</si>
  <si>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</si>
  <si>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</si>
  <si>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</si>
  <si>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</si>
  <si>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</si>
  <si>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</si>
  <si>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</si>
  <si>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</si>
  <si>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</si>
  <si>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</si>
  <si>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</si>
  <si>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</si>
  <si>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</si>
  <si>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</si>
  <si>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</si>
  <si>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</si>
  <si>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</si>
  <si>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</si>
  <si>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</si>
  <si>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</si>
  <si>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</si>
  <si>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</si>
  <si>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</si>
  <si>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</si>
  <si>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</si>
  <si>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</si>
  <si>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</si>
  <si>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</si>
  <si>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</si>
  <si>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</si>
  <si>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</si>
  <si>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</si>
  <si>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</si>
  <si>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</si>
  <si>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</si>
  <si>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</si>
  <si>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</si>
  <si>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</si>
  <si>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</si>
  <si>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</si>
  <si>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</si>
  <si>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</si>
  <si>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</si>
  <si>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</si>
  <si>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</si>
  <si>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</si>
  <si>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</si>
  <si>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</si>
  <si>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</si>
  <si>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</si>
  <si>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</si>
  <si>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</si>
  <si>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</si>
  <si>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</si>
  <si>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</si>
  <si>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</si>
  <si>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</si>
  <si>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</si>
  <si>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</si>
  <si>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</si>
  <si>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</si>
  <si>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</si>
  <si>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</si>
  <si>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</si>
  <si>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</si>
  <si>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</si>
  <si>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</si>
  <si>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</si>
  <si>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</si>
  <si>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</si>
  <si>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</si>
  <si>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</si>
  <si>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</si>
  <si>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</si>
  <si>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</si>
  <si>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</si>
  <si>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</si>
  <si>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</si>
  <si>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</si>
  <si>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</si>
  <si>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</si>
  <si>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</si>
  <si>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</si>
  <si>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</si>
  <si>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</si>
  <si>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</si>
  <si>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</si>
  <si>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</si>
  <si>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</si>
  <si>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</si>
  <si>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</si>
  <si>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</si>
  <si>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</si>
  <si>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</si>
  <si>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</si>
  <si>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</si>
  <si>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</si>
  <si>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</si>
  <si>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</si>
  <si>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</si>
  <si>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</si>
  <si>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</si>
  <si>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</si>
  <si>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</si>
  <si>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</si>
  <si>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</si>
  <si>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</si>
  <si>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</si>
  <si>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</si>
  <si>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</si>
  <si>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</si>
  <si>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</si>
  <si>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</si>
  <si>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</si>
  <si>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</si>
  <si>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</si>
  <si>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</si>
  <si>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</si>
  <si>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</si>
  <si>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</si>
  <si>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</si>
  <si>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</si>
  <si>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</si>
  <si>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</si>
  <si>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</si>
  <si>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</si>
  <si>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</si>
  <si>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</si>
  <si>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</si>
  <si>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</si>
  <si>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</si>
  <si>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</si>
  <si>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</si>
  <si>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</si>
  <si>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</si>
  <si>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</si>
  <si>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</si>
  <si>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</si>
  <si>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</si>
  <si>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</si>
  <si>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</si>
  <si>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</si>
  <si>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</si>
  <si>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</si>
  <si>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</si>
  <si>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</si>
  <si>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</si>
  <si>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</si>
  <si>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</si>
  <si>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</si>
  <si>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</si>
  <si>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</si>
  <si>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</si>
  <si>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</si>
  <si>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</si>
  <si>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</si>
  <si>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</si>
  <si>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</si>
  <si>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</si>
  <si>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</si>
  <si>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</si>
  <si>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</si>
  <si>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</si>
  <si>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</si>
  <si>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</si>
  <si>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</si>
  <si>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</si>
  <si>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</si>
  <si>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</si>
  <si>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</si>
  <si>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</si>
  <si>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</si>
  <si>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</si>
  <si>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</si>
  <si>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</si>
  <si>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</si>
  <si>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</si>
  <si>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</si>
  <si>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</si>
  <si>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</si>
  <si>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</si>
  <si>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</si>
  <si>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</si>
  <si>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</si>
  <si>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</si>
  <si>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</si>
  <si>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</si>
  <si>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</si>
  <si>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</si>
  <si>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</si>
  <si>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</si>
  <si>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</si>
  <si>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</si>
  <si>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</si>
  <si>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</si>
  <si>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</si>
  <si>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</si>
  <si>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</si>
  <si>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</si>
  <si>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</si>
  <si>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</si>
  <si>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</si>
  <si>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</si>
  <si>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</si>
  <si>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</si>
  <si>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</si>
  <si>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</si>
  <si>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</si>
  <si>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</si>
  <si>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</si>
  <si>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</si>
  <si>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</si>
  <si>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</si>
  <si>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</si>
  <si>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</si>
  <si>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</si>
  <si>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</si>
  <si>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</si>
  <si>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</si>
  <si>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</si>
  <si>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</si>
  <si>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</si>
  <si>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</si>
  <si>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</si>
  <si>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</si>
  <si>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</si>
  <si>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</si>
  <si>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</si>
  <si>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</si>
  <si>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</si>
  <si>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</si>
  <si>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</si>
  <si>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</si>
  <si>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</si>
  <si>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</si>
  <si>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</si>
  <si>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</si>
  <si>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</si>
  <si>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</si>
  <si>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</si>
  <si>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</si>
  <si>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</si>
  <si>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</si>
  <si>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</si>
  <si>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</si>
  <si>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</si>
  <si>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</si>
  <si>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</si>
  <si>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</si>
  <si>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</si>
  <si>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</si>
  <si>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</si>
  <si>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</si>
  <si>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</si>
  <si>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</si>
  <si>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</si>
  <si>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</si>
  <si>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</si>
  <si>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</si>
  <si>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</si>
  <si>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</si>
  <si>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</si>
  <si>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</si>
  <si>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</si>
  <si>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</si>
  <si>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</si>
  <si>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</si>
  <si>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</si>
  <si>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</si>
  <si>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</si>
  <si>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</si>
  <si>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</si>
  <si>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</si>
  <si>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</si>
  <si>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</si>
  <si>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</si>
  <si>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</si>
  <si>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</si>
  <si>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</si>
  <si>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</si>
  <si>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</si>
  <si>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</si>
  <si>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</si>
  <si>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</si>
  <si>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</si>
  <si>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</si>
  <si>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</si>
  <si>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</si>
  <si>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</si>
  <si>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</si>
  <si>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</si>
  <si>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</si>
  <si>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</si>
  <si>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</si>
  <si>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</si>
  <si>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</si>
  <si>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</si>
  <si>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</si>
  <si>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</si>
  <si>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</si>
  <si>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</si>
  <si>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</si>
  <si>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</si>
  <si>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</si>
  <si>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</si>
  <si>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</si>
  <si>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</si>
  <si>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</si>
  <si>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</si>
  <si>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</si>
  <si>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</si>
  <si>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</si>
  <si>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</si>
  <si>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</si>
  <si>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</si>
  <si>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</si>
  <si>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</si>
  <si>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</si>
  <si>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</si>
  <si>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</si>
  <si>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</si>
  <si>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</si>
  <si>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</si>
  <si>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</si>
  <si>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</si>
  <si>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</si>
  <si>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</si>
  <si>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</si>
  <si>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</si>
  <si>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</si>
  <si>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</si>
  <si>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</si>
  <si>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</si>
  <si>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</si>
  <si>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</si>
  <si>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</si>
  <si>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</si>
  <si>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</si>
  <si>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</si>
  <si>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</si>
  <si>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</si>
  <si>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</si>
  <si>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</si>
  <si>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</si>
  <si>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</si>
  <si>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</si>
  <si>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</si>
  <si>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</si>
  <si>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</si>
  <si>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</si>
  <si>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</si>
  <si>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</si>
  <si>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</si>
  <si>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</si>
  <si>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</si>
  <si>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</si>
  <si>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</si>
  <si>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</si>
  <si>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</si>
  <si>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</si>
  <si>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</si>
  <si>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</si>
  <si>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</si>
  <si>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</si>
  <si>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</si>
  <si>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</si>
  <si>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</si>
  <si>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</si>
  <si>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</si>
  <si>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</si>
  <si>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</si>
  <si>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</si>
  <si>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</si>
  <si>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</si>
  <si>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</si>
  <si>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</si>
  <si>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</si>
  <si>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</si>
  <si>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</si>
  <si>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</si>
  <si>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</si>
  <si>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</si>
  <si>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</si>
  <si>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</si>
  <si>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</si>
  <si>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</si>
  <si>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</si>
  <si>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</si>
  <si>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</si>
  <si>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</si>
  <si>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</si>
  <si>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</si>
  <si>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</si>
  <si>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</si>
  <si>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</si>
  <si>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</si>
  <si>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</si>
  <si>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</si>
  <si>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</si>
  <si>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</si>
  <si>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</si>
  <si>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</si>
  <si>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</si>
  <si>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</si>
  <si>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</si>
  <si>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</si>
  <si>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</si>
  <si>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</si>
  <si>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</si>
  <si>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</si>
  <si>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</si>
  <si>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</si>
  <si>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</si>
  <si>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</si>
  <si>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</si>
  <si>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</si>
  <si>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</si>
  <si>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</si>
  <si>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</si>
  <si>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</si>
  <si>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</si>
  <si>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</si>
  <si>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</si>
  <si>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</si>
  <si>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</si>
  <si>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</si>
  <si>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</si>
  <si>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</si>
  <si>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</si>
  <si>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</si>
  <si>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</si>
  <si>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</si>
  <si>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</si>
  <si>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</si>
  <si>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</si>
  <si>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</si>
  <si>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</si>
  <si>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</si>
  <si>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</si>
  <si>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</si>
  <si>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</si>
  <si>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</si>
  <si>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</si>
  <si>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</si>
  <si>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</si>
  <si>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</si>
  <si>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</si>
  <si>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</si>
  <si>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</si>
  <si>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</si>
  <si>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</si>
  <si>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</si>
  <si>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</si>
  <si>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</si>
  <si>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</si>
  <si>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</si>
  <si>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</si>
  <si>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</si>
  <si>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</si>
  <si>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</si>
  <si>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</si>
  <si>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</si>
  <si>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</si>
  <si>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</si>
  <si>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</si>
  <si>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</si>
  <si>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</si>
  <si>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</si>
  <si>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</si>
  <si>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</si>
  <si>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</si>
  <si>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</si>
  <si>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</si>
  <si>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</si>
  <si>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</si>
  <si>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</si>
  <si>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</si>
  <si>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</si>
  <si>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</si>
  <si>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</si>
  <si>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</si>
  <si>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</si>
  <si>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</si>
  <si>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</si>
  <si>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</si>
  <si>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</si>
  <si>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</si>
  <si>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</si>
  <si>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</si>
  <si>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</si>
  <si>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</si>
  <si>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</si>
  <si>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</si>
  <si>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</si>
  <si>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</si>
  <si>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</si>
  <si>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</si>
  <si>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</si>
  <si>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</si>
  <si>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</si>
  <si>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</si>
  <si>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</si>
  <si>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</si>
  <si>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</si>
  <si>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</si>
  <si>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</si>
  <si>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</si>
  <si>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</si>
  <si>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</si>
  <si>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</si>
  <si>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</si>
  <si>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</si>
  <si>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</si>
  <si>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</si>
  <si>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</si>
  <si>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</si>
  <si>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</si>
  <si>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</si>
  <si>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</si>
  <si>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</si>
  <si>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</si>
  <si>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</si>
  <si>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</si>
  <si>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</si>
  <si>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</si>
  <si>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</si>
  <si>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</si>
  <si>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</si>
  <si>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</si>
  <si>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</si>
  <si>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</si>
  <si>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</si>
  <si>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</si>
  <si>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</si>
  <si>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</si>
  <si>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</si>
  <si>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</si>
  <si>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</si>
  <si>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</si>
  <si>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</si>
  <si>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</si>
  <si>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</si>
  <si>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</si>
  <si>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</si>
  <si>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</si>
  <si>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</si>
  <si>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</si>
  <si>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</si>
  <si>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</si>
  <si>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</si>
  <si>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</si>
  <si>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</si>
  <si>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</si>
  <si>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</si>
  <si>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</si>
  <si>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</si>
  <si>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</si>
  <si>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</si>
  <si>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</si>
  <si>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</si>
  <si>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</si>
  <si>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</si>
  <si>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</si>
  <si>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</si>
  <si>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</si>
  <si>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</si>
  <si>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</si>
  <si>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</si>
  <si>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</si>
  <si>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</si>
  <si>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</si>
  <si>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</si>
  <si>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</si>
  <si>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</si>
  <si>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</si>
  <si>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</si>
  <si>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</si>
  <si>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</si>
  <si>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</si>
  <si>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</si>
  <si>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</si>
  <si>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</si>
  <si>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</si>
  <si>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</si>
  <si>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</si>
  <si>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</si>
  <si>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</si>
  <si>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</si>
  <si>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</si>
  <si>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</si>
  <si>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</si>
  <si>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</si>
  <si>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</si>
  <si>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</si>
  <si>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</si>
  <si>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</si>
  <si>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</si>
  <si>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</si>
  <si>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</si>
  <si>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</si>
  <si>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</si>
  <si>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</si>
  <si>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</si>
  <si>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</si>
  <si>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</si>
  <si>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</si>
  <si>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</si>
  <si>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</si>
  <si>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</si>
  <si>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</si>
  <si>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</si>
  <si>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</si>
  <si>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</si>
  <si>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</si>
  <si>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</si>
  <si>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</si>
  <si>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</si>
  <si>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</si>
  <si>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</si>
  <si>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</si>
  <si>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</si>
  <si>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</si>
  <si>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</si>
  <si>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</si>
  <si>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</si>
  <si>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</si>
  <si>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</si>
  <si>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</si>
  <si>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</si>
  <si>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</si>
  <si>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</si>
  <si>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</si>
  <si>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</si>
  <si>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</si>
  <si>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</si>
  <si>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</si>
  <si>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</si>
  <si>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</si>
  <si>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</si>
  <si>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</si>
  <si>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</si>
  <si>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</si>
  <si>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</si>
  <si>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</si>
  <si>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</si>
  <si>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</si>
  <si>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</si>
  <si>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</si>
  <si>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</si>
  <si>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</si>
  <si>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</si>
  <si>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</si>
  <si>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</si>
  <si>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</si>
  <si>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</si>
  <si>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</si>
  <si>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</si>
  <si>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</si>
  <si>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</si>
  <si>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</si>
  <si>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</si>
  <si>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</si>
  <si>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</si>
  <si>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</si>
  <si>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</si>
  <si>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</si>
  <si>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</si>
  <si>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</si>
  <si>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</si>
  <si>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</si>
  <si>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</si>
  <si>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</si>
  <si>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</si>
  <si>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</si>
  <si>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</si>
  <si>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</si>
  <si>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</si>
  <si>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</si>
  <si>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</si>
  <si>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</si>
  <si>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</si>
  <si>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</si>
  <si>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</si>
  <si>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</si>
  <si>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</si>
  <si>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</si>
  <si>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</si>
  <si>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</si>
  <si>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</si>
  <si>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</si>
  <si>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</si>
  <si>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</si>
  <si>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</si>
  <si>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</si>
  <si>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</si>
  <si>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</si>
  <si>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</si>
  <si>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</si>
  <si>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</si>
  <si>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</si>
  <si>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</si>
  <si>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</si>
  <si>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</si>
  <si>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</si>
  <si>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</si>
  <si>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</si>
  <si>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</si>
  <si>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</si>
  <si>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</si>
  <si>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</si>
  <si>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</si>
  <si>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</si>
  <si>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</si>
  <si>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</si>
  <si>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</si>
  <si>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</si>
  <si>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</si>
  <si>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</si>
  <si>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</si>
  <si>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</si>
  <si>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</si>
  <si>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</si>
  <si>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</si>
  <si>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</si>
  <si>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</si>
  <si>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</si>
  <si>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</si>
  <si>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</si>
  <si>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</si>
  <si>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</si>
  <si>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</si>
  <si>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</si>
  <si>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</si>
  <si>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</si>
  <si>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</si>
  <si>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</si>
  <si>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</si>
  <si>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</si>
  <si>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</si>
  <si>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</si>
  <si>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</si>
  <si>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</si>
  <si>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</si>
  <si>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</si>
  <si>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</si>
  <si>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</si>
  <si>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</si>
  <si>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</si>
  <si>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</si>
  <si>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</si>
  <si>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</si>
  <si>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</si>
  <si>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</si>
  <si>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</si>
  <si>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</si>
  <si>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</si>
  <si>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</si>
  <si>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</si>
  <si>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</si>
  <si>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</si>
  <si>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</si>
  <si>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</si>
  <si>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</si>
  <si>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</si>
  <si>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</si>
  <si>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</si>
  <si>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</si>
  <si>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</si>
  <si>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</si>
  <si>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</si>
  <si>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</si>
  <si>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</si>
  <si>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</si>
  <si>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</si>
  <si>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</si>
  <si>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</si>
  <si>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</si>
  <si>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</si>
  <si>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</si>
  <si>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</si>
  <si>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</si>
  <si>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</si>
  <si>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</si>
  <si>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</si>
  <si>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</si>
  <si>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</si>
  <si>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</si>
  <si>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</si>
  <si>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</si>
  <si>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</si>
  <si>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</si>
  <si>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</si>
  <si>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</si>
  <si>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</si>
  <si>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</si>
  <si>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</si>
  <si>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</si>
  <si>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</si>
  <si>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</si>
  <si>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</si>
  <si>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</si>
  <si>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</si>
  <si>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</si>
  <si>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</si>
  <si>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</si>
  <si>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</si>
  <si>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</si>
  <si>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</si>
  <si>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</si>
  <si>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</si>
  <si>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</si>
  <si>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</si>
  <si>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</si>
  <si>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</si>
  <si>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</si>
  <si>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</si>
  <si>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</si>
  <si>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</si>
  <si>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</si>
  <si>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</si>
  <si>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</si>
  <si>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</si>
  <si>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</si>
  <si>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</si>
  <si>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</si>
  <si>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</si>
  <si>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</si>
  <si>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</si>
  <si>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</si>
  <si>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</si>
  <si>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</si>
  <si>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</si>
  <si>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</si>
  <si>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</si>
  <si>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</si>
  <si>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</si>
  <si>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</si>
  <si>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</si>
  <si>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</si>
  <si>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</si>
  <si>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</si>
  <si>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</si>
  <si>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</si>
  <si>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</si>
  <si>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</si>
  <si>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</si>
  <si>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</si>
  <si>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</si>
  <si>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</si>
  <si>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</si>
  <si>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</si>
  <si>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</si>
  <si>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</si>
  <si>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</si>
  <si>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</si>
  <si>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</si>
  <si>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</si>
  <si>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</si>
  <si>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</si>
  <si>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</si>
  <si>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</si>
  <si>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</si>
  <si>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</si>
  <si>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</si>
  <si>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</si>
  <si>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</si>
  <si>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</si>
  <si>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</si>
  <si>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</si>
  <si>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</si>
  <si>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</si>
  <si>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</si>
  <si>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</si>
  <si>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</si>
  <si>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</si>
  <si>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</si>
  <si>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</si>
  <si>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</si>
  <si>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</si>
  <si>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</si>
  <si>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</si>
  <si>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</si>
  <si>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</si>
  <si>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</si>
  <si>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</si>
  <si>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</si>
  <si>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</si>
  <si>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</si>
  <si>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</si>
  <si>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</si>
  <si>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</si>
  <si>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</si>
  <si>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</si>
  <si>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</si>
  <si>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</si>
  <si>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</si>
  <si>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</si>
  <si>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</si>
  <si>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</si>
  <si>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</si>
  <si>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</si>
  <si>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</si>
  <si>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</si>
  <si>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</si>
  <si>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</si>
  <si>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</si>
  <si>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</si>
  <si>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</si>
  <si>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</si>
  <si>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</si>
  <si>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</si>
  <si>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</si>
  <si>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</si>
  <si>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</si>
  <si>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</si>
  <si>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</si>
  <si>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</si>
  <si>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</si>
  <si>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</si>
  <si>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</si>
  <si>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</si>
  <si>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</si>
  <si>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</si>
  <si>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</si>
  <si>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</si>
  <si>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</si>
  <si>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</si>
  <si>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</si>
  <si>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</si>
  <si>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</si>
  <si>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</si>
  <si>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</si>
  <si>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</si>
  <si>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</si>
  <si>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</si>
  <si>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</si>
  <si>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</si>
  <si>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</si>
  <si>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</si>
  <si>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</si>
  <si>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</si>
  <si>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</si>
  <si>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</si>
  <si>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</si>
  <si>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</si>
  <si>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</si>
  <si>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</si>
  <si>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</si>
  <si>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</si>
  <si>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</si>
  <si>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</si>
  <si>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</si>
  <si>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</si>
  <si>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</si>
  <si>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</si>
  <si>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</si>
  <si>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</si>
  <si>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</si>
  <si>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</si>
  <si>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</si>
  <si>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</si>
  <si>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</si>
  <si>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</si>
  <si>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</si>
  <si>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</si>
  <si>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</si>
  <si>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</si>
  <si>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</si>
  <si>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</si>
  <si>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</si>
  <si>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</si>
  <si>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</si>
  <si>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</si>
  <si>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</si>
  <si>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</si>
  <si>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</si>
  <si>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</si>
  <si>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</si>
  <si>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</si>
  <si>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</si>
  <si>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</si>
  <si>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</si>
  <si>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</si>
  <si>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</si>
  <si>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</si>
  <si>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</si>
  <si>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</si>
  <si>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</si>
  <si>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</si>
  <si>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</si>
  <si>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</si>
  <si>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</si>
  <si>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</si>
  <si>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</si>
  <si>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</si>
  <si>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</si>
  <si>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</si>
  <si>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</si>
  <si>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</si>
  <si>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</si>
  <si>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</si>
  <si>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</si>
  <si>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</si>
  <si>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</si>
  <si>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</si>
  <si>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</si>
  <si>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</si>
  <si>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</si>
  <si>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</si>
  <si>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</si>
  <si>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</si>
  <si>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</si>
  <si>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</si>
  <si>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</si>
  <si>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</si>
  <si>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</si>
  <si>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</si>
  <si>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</si>
  <si>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</si>
  <si>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</si>
  <si>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</si>
  <si>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</si>
  <si>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</si>
  <si>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</si>
  <si>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</si>
  <si>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</si>
  <si>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</si>
  <si>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</si>
  <si>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</si>
  <si>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</si>
  <si>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</si>
  <si>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</si>
  <si>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</si>
  <si>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</si>
  <si>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</si>
  <si>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</si>
  <si>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</si>
  <si>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</si>
  <si>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</si>
  <si>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</si>
  <si>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</si>
  <si>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</si>
  <si>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</si>
  <si>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</si>
  <si>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</si>
  <si>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</si>
  <si>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</si>
  <si>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</si>
  <si>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</si>
  <si>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</si>
  <si>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</si>
  <si>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</si>
  <si>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</si>
  <si>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</si>
  <si>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</si>
  <si>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</si>
  <si>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</si>
  <si>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</si>
  <si>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</si>
  <si>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</si>
  <si>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</si>
  <si>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</si>
  <si>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</si>
  <si>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</si>
  <si>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</si>
  <si>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</si>
  <si>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</si>
  <si>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</si>
  <si>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</si>
  <si>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</si>
  <si>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</si>
  <si>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</si>
  <si>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</si>
  <si>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</si>
  <si>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</si>
  <si>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</si>
  <si>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</si>
  <si>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</si>
  <si>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</si>
  <si>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</si>
  <si>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</si>
  <si>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</si>
  <si>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</si>
  <si>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</si>
  <si>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</si>
  <si>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</si>
  <si>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</si>
  <si>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</si>
  <si>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</si>
  <si>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</si>
  <si>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</si>
  <si>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</si>
  <si>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</si>
  <si>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</si>
  <si>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</si>
  <si>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</si>
  <si>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</si>
  <si>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</si>
  <si>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</si>
  <si>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</si>
  <si>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</si>
  <si>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</si>
  <si>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</si>
  <si>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</si>
  <si>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</si>
  <si>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</si>
  <si>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</si>
  <si>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</si>
  <si>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</si>
  <si>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</si>
  <si>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</si>
  <si>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</si>
  <si>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</si>
  <si>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</si>
  <si>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</si>
  <si>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</si>
  <si>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</si>
  <si>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</si>
  <si>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</si>
  <si>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</si>
  <si>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</si>
  <si>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</si>
  <si>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</si>
  <si>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</si>
  <si>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</si>
  <si>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</si>
  <si>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</si>
  <si>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</si>
  <si>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</si>
  <si>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</si>
  <si>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</si>
  <si>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</si>
  <si>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</si>
  <si>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</si>
  <si>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</si>
  <si>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</si>
  <si>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</si>
  <si>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</si>
  <si>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</si>
  <si>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</si>
  <si>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</si>
  <si>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</si>
  <si>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</si>
  <si>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</si>
  <si>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</si>
  <si>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</si>
  <si>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</si>
  <si>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</si>
  <si>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</si>
  <si>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</si>
  <si>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</si>
  <si>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</si>
  <si>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</si>
  <si>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</si>
  <si>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</si>
  <si>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</si>
  <si>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</si>
  <si>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</si>
  <si>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</si>
  <si>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</si>
  <si>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</si>
  <si>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</si>
  <si>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</si>
  <si>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</si>
  <si>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</si>
  <si>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</si>
  <si>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</si>
  <si>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</si>
  <si>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</si>
  <si>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</si>
  <si>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</si>
  <si>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</si>
  <si>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</si>
  <si>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</si>
  <si>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</si>
  <si>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</si>
  <si>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</si>
  <si>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</si>
  <si>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</si>
  <si>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</si>
  <si>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</si>
  <si>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</si>
  <si>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</si>
  <si>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</si>
  <si>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</si>
  <si>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</si>
  <si>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</si>
  <si>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</si>
  <si>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</si>
  <si>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</si>
  <si>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</si>
  <si>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</si>
  <si>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</si>
  <si>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</si>
  <si>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</si>
  <si>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</si>
  <si>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</si>
  <si>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</si>
  <si>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</si>
  <si>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</si>
  <si>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</si>
  <si>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</si>
  <si>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</si>
  <si>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</si>
  <si>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</si>
  <si>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</si>
  <si>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</si>
  <si>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</si>
  <si>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</si>
  <si>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</si>
  <si>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</si>
  <si>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</si>
  <si>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</si>
  <si>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</si>
  <si>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</si>
  <si>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</si>
  <si>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</si>
  <si>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</si>
  <si>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</si>
  <si>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</si>
  <si>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</si>
  <si>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</si>
  <si>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</si>
  <si>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</si>
  <si>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</si>
  <si>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</si>
  <si>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</si>
  <si>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</si>
  <si>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</si>
  <si>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</si>
  <si>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</si>
  <si>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</si>
  <si>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</si>
  <si>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</si>
  <si>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</si>
  <si>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</si>
  <si>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</si>
  <si>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</si>
  <si>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</si>
  <si>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</si>
  <si>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</si>
  <si>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</si>
  <si>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</si>
  <si>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</si>
  <si>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</si>
  <si>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</si>
  <si>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</si>
  <si>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</si>
  <si>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</si>
  <si>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</si>
  <si>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</si>
  <si>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</si>
  <si>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</si>
  <si>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</si>
  <si>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</si>
  <si>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</si>
  <si>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</si>
  <si>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</si>
  <si>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</si>
  <si>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</si>
  <si>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</si>
  <si>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</si>
  <si>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</si>
  <si>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</si>
  <si>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</si>
  <si>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</si>
  <si>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</si>
  <si>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</si>
  <si>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</si>
  <si>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</si>
  <si>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</si>
  <si>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</si>
  <si>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</si>
  <si>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</si>
  <si>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</si>
  <si>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</si>
  <si>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</si>
  <si>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</si>
  <si>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</si>
  <si>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</si>
  <si>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</si>
  <si>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</si>
  <si>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</si>
  <si>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</si>
  <si>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</si>
  <si>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</si>
  <si>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</si>
  <si>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</si>
  <si>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</si>
  <si>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</si>
  <si>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</si>
  <si>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</si>
  <si>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</si>
  <si>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</si>
  <si>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</si>
  <si>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</si>
  <si>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</si>
  <si>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</si>
  <si>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</si>
  <si>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</si>
  <si>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</si>
  <si>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</si>
  <si>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</si>
  <si>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</si>
  <si>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</si>
  <si>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</si>
  <si>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</si>
  <si>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</si>
  <si>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</si>
  <si>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</si>
  <si>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</si>
  <si>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</si>
  <si>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</si>
  <si>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</si>
  <si>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</si>
  <si>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</si>
  <si>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</si>
  <si>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</si>
  <si>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</si>
  <si>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</si>
  <si>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</si>
  <si>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</si>
  <si>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</si>
  <si>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</si>
  <si>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</si>
  <si>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</si>
  <si>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</si>
  <si>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</si>
  <si>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</si>
  <si>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</si>
  <si>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</si>
  <si>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</si>
  <si>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</si>
  <si>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</si>
  <si>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</si>
  <si>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</si>
  <si>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</si>
  <si>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</si>
  <si>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</si>
  <si>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</si>
  <si>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</si>
  <si>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</si>
  <si>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</si>
  <si>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</si>
  <si>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</si>
  <si>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</si>
  <si>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</si>
  <si>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</si>
  <si>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</si>
  <si>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</si>
  <si>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</si>
  <si>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</si>
  <si>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</si>
  <si>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</si>
  <si>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</si>
  <si>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</si>
  <si>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</si>
  <si>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</si>
  <si>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</si>
  <si>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</si>
  <si>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</si>
  <si>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</si>
  <si>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</si>
  <si>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</si>
  <si>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</si>
  <si>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</si>
  <si>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</si>
  <si>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</si>
  <si>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</si>
  <si>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</si>
  <si>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</si>
  <si>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</si>
  <si>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</si>
  <si>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</si>
  <si>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</si>
  <si>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</si>
  <si>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</si>
  <si>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</si>
  <si>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</si>
  <si>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</si>
  <si>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</si>
  <si>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</si>
  <si>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</si>
  <si>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</si>
  <si>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</si>
  <si>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</si>
  <si>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</si>
  <si>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</si>
  <si>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</si>
  <si>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</si>
  <si>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</si>
  <si>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</si>
  <si>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</si>
  <si>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</si>
  <si>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</si>
  <si>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</si>
  <si>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</si>
  <si>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</si>
  <si>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</si>
  <si>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</si>
  <si>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</si>
  <si>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</si>
  <si>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</si>
  <si>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</si>
  <si>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</si>
  <si>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</si>
  <si>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</si>
  <si>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</si>
  <si>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</si>
  <si>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</si>
  <si>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</si>
  <si>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</si>
  <si>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</si>
  <si>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</si>
  <si>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</si>
  <si>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</si>
  <si>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</si>
  <si>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</si>
  <si>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</si>
  <si>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</si>
  <si>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</si>
  <si>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</si>
  <si>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</si>
  <si>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</si>
  <si>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</si>
  <si>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</si>
  <si>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</si>
  <si>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</si>
  <si>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</si>
  <si>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</si>
  <si>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</si>
  <si>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</si>
  <si>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</si>
  <si>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</si>
  <si>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</si>
  <si>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</si>
  <si>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</si>
  <si>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</si>
  <si>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</si>
  <si>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</si>
  <si>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</si>
  <si>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</si>
  <si>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</si>
  <si>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</si>
  <si>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</si>
  <si>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</si>
  <si>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</si>
  <si>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</si>
  <si>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</si>
  <si>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</si>
  <si>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</si>
  <si>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</si>
  <si>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</si>
  <si>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</si>
  <si>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</si>
  <si>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</si>
  <si>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</si>
  <si>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</si>
  <si>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</si>
  <si>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</si>
  <si>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</si>
  <si>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</si>
  <si>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</si>
  <si>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</si>
  <si>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</si>
  <si>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</si>
  <si>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</si>
  <si>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</si>
  <si>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</si>
  <si>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</si>
  <si>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</si>
  <si>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</si>
  <si>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</si>
  <si>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</si>
  <si>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</si>
  <si>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</si>
  <si>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</si>
  <si>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</si>
  <si>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</si>
  <si>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</si>
  <si>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</si>
  <si>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</si>
  <si>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</si>
  <si>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</si>
  <si>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</si>
  <si>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</si>
  <si>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</si>
  <si>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</si>
  <si>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</si>
  <si>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</si>
  <si>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</si>
  <si>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</si>
  <si>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</si>
  <si>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</si>
  <si>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</si>
  <si>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</si>
  <si>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</si>
  <si>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</si>
  <si>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</si>
  <si>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</si>
  <si>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</si>
  <si>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</si>
  <si>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</si>
  <si>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</si>
  <si>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</si>
  <si>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</si>
  <si>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</si>
  <si>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</si>
  <si>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</si>
  <si>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</si>
  <si>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</si>
  <si>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</si>
  <si>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</si>
  <si>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</si>
  <si>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</si>
  <si>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</si>
  <si>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</si>
  <si>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</si>
  <si>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</si>
  <si>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</si>
  <si>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</si>
  <si>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</si>
  <si>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</si>
  <si>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</si>
  <si>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</si>
  <si>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</si>
  <si>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</si>
  <si>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</si>
  <si>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</si>
  <si>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</si>
  <si>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</si>
  <si>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</si>
  <si>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</si>
  <si>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</si>
  <si>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</si>
  <si>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</si>
  <si>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</si>
  <si>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</si>
  <si>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</si>
  <si>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</si>
  <si>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</si>
  <si>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</si>
  <si>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</si>
  <si>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</si>
  <si>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</si>
  <si>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</si>
  <si>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</si>
  <si>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</si>
  <si>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</si>
  <si>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</si>
  <si>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</si>
  <si>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</si>
  <si>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</si>
  <si>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</si>
  <si>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</si>
  <si>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</si>
  <si>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</si>
  <si>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</si>
  <si>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</si>
  <si>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</si>
  <si>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</si>
  <si>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</si>
  <si>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</si>
  <si>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</si>
  <si>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</si>
  <si>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</si>
  <si>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</si>
  <si>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</si>
  <si>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</si>
  <si>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</si>
  <si>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</si>
  <si>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</si>
  <si>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</si>
  <si>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</si>
  <si>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</si>
  <si>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</si>
  <si>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</si>
  <si>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</si>
  <si>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</si>
  <si>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</si>
  <si>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</si>
  <si>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</si>
  <si>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</si>
  <si>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</si>
  <si>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</si>
  <si>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</si>
  <si>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</si>
  <si>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</si>
  <si>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</si>
  <si>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</si>
  <si>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</si>
  <si>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</si>
  <si>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</si>
  <si>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</si>
  <si>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</si>
  <si>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</si>
  <si>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</si>
  <si>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</si>
  <si>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</si>
  <si>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</si>
  <si>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</si>
  <si>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</si>
  <si>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</si>
  <si>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</si>
  <si>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</si>
  <si>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</si>
  <si>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</si>
  <si>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</si>
  <si>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</si>
  <si>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</si>
  <si>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</si>
  <si>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</si>
  <si>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</si>
  <si>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</si>
  <si>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</si>
  <si>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</si>
  <si>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</si>
  <si>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</si>
  <si>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</si>
  <si>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</si>
  <si>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</si>
  <si>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</si>
  <si>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</si>
  <si>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</si>
  <si>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</si>
  <si>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</si>
  <si>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</si>
  <si>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</si>
  <si>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</si>
  <si>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</si>
  <si>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</si>
  <si>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</si>
  <si>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</si>
  <si>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</si>
  <si>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</si>
  <si>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</si>
  <si>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</si>
  <si>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</si>
  <si>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</si>
  <si>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</si>
  <si>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</si>
  <si>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</si>
  <si>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</si>
  <si>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</si>
  <si>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</si>
  <si>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</si>
  <si>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</si>
  <si>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</si>
  <si>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</si>
  <si>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</si>
  <si>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</si>
  <si>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</si>
  <si>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</si>
  <si>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</si>
  <si>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</si>
  <si>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</si>
  <si>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</si>
  <si>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</si>
  <si>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</si>
  <si>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</si>
  <si>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</si>
  <si>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</si>
  <si>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</si>
  <si>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</si>
  <si>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</si>
  <si>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</si>
  <si>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</si>
  <si>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</si>
  <si>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</si>
  <si>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</si>
  <si>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</si>
  <si>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</si>
  <si>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</si>
  <si>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</si>
  <si>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</si>
  <si>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</si>
  <si>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</si>
  <si>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</si>
  <si>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</si>
  <si>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</si>
  <si>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</si>
  <si>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</si>
  <si>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</si>
  <si>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</si>
  <si>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</si>
  <si>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</si>
  <si>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</si>
  <si>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</si>
  <si>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</si>
  <si>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</si>
  <si>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</si>
  <si>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</si>
  <si>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</si>
  <si>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</si>
  <si>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</si>
  <si>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</si>
  <si>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</si>
  <si>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</si>
  <si>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</si>
  <si>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</si>
  <si>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</si>
  <si>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</si>
  <si>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</si>
  <si>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</si>
  <si>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</si>
  <si>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</si>
  <si>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</si>
  <si>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</si>
  <si>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</si>
  <si>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</si>
  <si>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</si>
  <si>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</si>
  <si>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</si>
  <si>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</si>
  <si>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</si>
  <si>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</si>
  <si>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</si>
  <si>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</si>
  <si>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</si>
  <si>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</si>
  <si>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</si>
  <si>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</si>
  <si>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</si>
  <si>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</si>
  <si>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</si>
  <si>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</si>
  <si>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</si>
  <si>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</si>
  <si>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</si>
  <si>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</si>
  <si>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</si>
  <si>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</si>
  <si>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</si>
  <si>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</si>
  <si>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</si>
  <si>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</si>
  <si>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</si>
  <si>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</si>
  <si>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</si>
  <si>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</si>
  <si>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</si>
  <si>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</si>
  <si>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</si>
  <si>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</si>
  <si>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</si>
  <si>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</si>
  <si>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</si>
  <si>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</si>
  <si>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</si>
  <si>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</si>
  <si>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</si>
  <si>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</si>
  <si>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</si>
  <si>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</si>
  <si>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</si>
  <si>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</si>
  <si>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</si>
  <si>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</si>
  <si>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</si>
  <si>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</si>
  <si>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</si>
  <si>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</si>
  <si>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</si>
  <si>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</si>
  <si>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</si>
  <si>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</si>
  <si>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</si>
  <si>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</si>
  <si>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</si>
  <si>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</si>
  <si>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</si>
  <si>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</si>
  <si>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</si>
  <si>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</si>
  <si>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</si>
  <si>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</si>
  <si>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</si>
  <si>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</si>
  <si>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</si>
  <si>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</si>
  <si>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</si>
  <si>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</si>
  <si>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</si>
  <si>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</si>
  <si>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</si>
  <si>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</si>
  <si>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</si>
  <si>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</si>
  <si>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</si>
  <si>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</si>
  <si>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</si>
  <si>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</si>
  <si>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</si>
  <si>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</si>
  <si>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</si>
  <si>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</si>
  <si>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</si>
  <si>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</si>
  <si>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</si>
  <si>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</si>
  <si>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</si>
  <si>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</si>
  <si>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</si>
  <si>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</si>
  <si>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</si>
  <si>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</si>
  <si>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</si>
  <si>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</si>
  <si>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</si>
  <si>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</si>
  <si>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</si>
  <si>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</si>
  <si>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</si>
  <si>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</si>
  <si>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</si>
  <si>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</si>
  <si>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</si>
  <si>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</si>
  <si>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</si>
  <si>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</si>
  <si>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</si>
  <si>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</si>
  <si>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</si>
  <si>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</si>
  <si>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</si>
  <si>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</si>
  <si>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</si>
  <si>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</si>
  <si>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</si>
  <si>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</si>
  <si>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</si>
  <si>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</si>
  <si>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</si>
  <si>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</si>
  <si>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</si>
  <si>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</si>
  <si>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</si>
  <si>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</si>
  <si>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</si>
  <si>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</si>
  <si>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</si>
  <si>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</si>
  <si>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</si>
  <si>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</si>
  <si>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</si>
  <si>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</si>
  <si>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</si>
  <si>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</si>
  <si>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</si>
  <si>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</si>
  <si>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</si>
  <si>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</si>
  <si>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</si>
  <si>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</si>
  <si>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</si>
  <si>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</si>
  <si>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</si>
  <si>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</si>
  <si>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</si>
  <si>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</si>
  <si>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</si>
  <si>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</si>
  <si>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</si>
  <si>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</si>
  <si>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</si>
  <si>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</si>
  <si>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</si>
  <si>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</si>
  <si>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</si>
  <si>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</si>
  <si>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</si>
  <si>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</si>
  <si>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</si>
  <si>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</si>
  <si>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</si>
  <si>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</si>
  <si>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</si>
  <si>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</si>
  <si>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</si>
  <si>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</si>
  <si>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</si>
  <si>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</si>
  <si>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</si>
  <si>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</si>
  <si>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</si>
  <si>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</si>
  <si>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</si>
  <si>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</si>
  <si>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</si>
  <si>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</si>
  <si>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</si>
  <si>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</si>
  <si>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</si>
  <si>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</si>
  <si>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</si>
  <si>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</si>
  <si>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</si>
  <si>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</si>
  <si>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</si>
  <si>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</si>
  <si>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</si>
  <si>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</si>
  <si>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</si>
  <si>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</si>
  <si>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</si>
  <si>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</si>
  <si>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</si>
  <si>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</si>
  <si>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</si>
  <si>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</si>
  <si>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</si>
  <si>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</si>
  <si>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</si>
  <si>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</si>
  <si>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</si>
  <si>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</si>
  <si>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</si>
  <si>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</si>
  <si>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</si>
  <si>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</si>
  <si>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</si>
  <si>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</si>
  <si>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</si>
  <si>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</si>
  <si>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</si>
  <si>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</si>
  <si>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</si>
  <si>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</si>
  <si>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</si>
  <si>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</si>
  <si>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</si>
  <si>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</si>
  <si>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</si>
  <si>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</si>
  <si>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</si>
  <si>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</si>
  <si>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</si>
  <si>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</si>
  <si>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</si>
  <si>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</si>
  <si>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</si>
  <si>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</si>
  <si>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</si>
  <si>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</si>
  <si>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</si>
  <si>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</si>
  <si>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</si>
  <si>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</si>
  <si>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</si>
  <si>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</si>
  <si>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</si>
  <si>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</si>
  <si>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</si>
  <si>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</si>
  <si>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</si>
  <si>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</si>
  <si>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</si>
  <si>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</si>
  <si>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</si>
  <si>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</si>
  <si>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</si>
  <si>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</si>
  <si>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</si>
  <si>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</si>
  <si>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</si>
  <si>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</si>
  <si>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</si>
  <si>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</si>
  <si>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</si>
  <si>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</si>
  <si>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</si>
  <si>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</si>
  <si>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</si>
  <si>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</si>
  <si>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</si>
  <si>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</si>
  <si>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</si>
  <si>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</si>
  <si>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</si>
  <si>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</si>
  <si>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</si>
  <si>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</si>
  <si>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</si>
  <si>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</si>
  <si>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</si>
  <si>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</si>
  <si>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</si>
  <si>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</si>
  <si>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</si>
  <si>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</si>
  <si>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</si>
  <si>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</si>
  <si>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</si>
  <si>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</si>
  <si>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</si>
  <si>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</si>
  <si>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</si>
  <si>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</si>
  <si>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</si>
  <si>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</si>
  <si>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</si>
  <si>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</si>
  <si>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</si>
  <si>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</si>
  <si>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</si>
  <si>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</si>
  <si>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</si>
  <si>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</si>
  <si>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</si>
  <si>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</si>
  <si>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</si>
  <si>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</si>
  <si>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</si>
  <si>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</si>
  <si>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</si>
  <si>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</si>
  <si>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</si>
  <si>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</si>
  <si>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</si>
  <si>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</si>
  <si>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</si>
  <si>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</si>
  <si>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</si>
  <si>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</si>
  <si>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</si>
  <si>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</si>
  <si>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</si>
  <si>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</si>
  <si>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</si>
  <si>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</si>
  <si>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</si>
  <si>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</si>
  <si>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</si>
  <si>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</si>
  <si>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</si>
  <si>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</si>
  <si>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</si>
  <si>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</si>
  <si>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</si>
  <si>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</si>
  <si>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</si>
  <si>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</si>
  <si>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</si>
  <si>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</si>
  <si>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</si>
  <si>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</si>
  <si>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</si>
  <si>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</si>
  <si>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</si>
  <si>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</si>
  <si>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</si>
  <si>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</si>
  <si>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</si>
  <si>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</si>
  <si>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</si>
  <si>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</si>
  <si>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</si>
  <si>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</si>
  <si>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</si>
  <si>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</si>
  <si>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</si>
  <si>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</si>
  <si>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</si>
  <si>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</si>
  <si>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</si>
  <si>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</si>
  <si>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</si>
  <si>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</si>
  <si>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</si>
  <si>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</si>
  <si>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</si>
  <si>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</si>
  <si>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</si>
  <si>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</si>
  <si>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</si>
  <si>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</si>
  <si>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</si>
  <si>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</si>
  <si>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</si>
  <si>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</si>
  <si>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</si>
  <si>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</si>
  <si>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</si>
  <si>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</si>
  <si>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</si>
  <si>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</si>
  <si>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</si>
  <si>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</si>
  <si>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</si>
  <si>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</si>
  <si>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</si>
  <si>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</si>
  <si>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</si>
  <si>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</si>
  <si>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</si>
  <si>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</si>
  <si>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</si>
  <si>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</si>
  <si>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</si>
  <si>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</si>
  <si>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</si>
  <si>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</si>
  <si>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</si>
  <si>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</si>
  <si>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</si>
  <si>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</si>
  <si>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</si>
  <si>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</si>
  <si>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</si>
  <si>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</si>
  <si>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</si>
  <si>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</si>
  <si>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</si>
  <si>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</si>
  <si>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</si>
  <si>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</si>
  <si>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</si>
  <si>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</si>
  <si>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</si>
  <si>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</si>
  <si>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</si>
  <si>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</si>
  <si>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</si>
  <si>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</si>
  <si>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</si>
  <si>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</si>
  <si>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</si>
  <si>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</si>
  <si>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</si>
  <si>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</si>
  <si>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</si>
  <si>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</si>
  <si>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</si>
  <si>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</si>
  <si>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</si>
  <si>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</si>
  <si>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</si>
  <si>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</si>
  <si>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</si>
  <si>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</si>
  <si>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</si>
  <si>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</si>
  <si>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</si>
  <si>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</si>
  <si>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</si>
  <si>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</si>
  <si>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</si>
  <si>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</si>
  <si>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</si>
  <si>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</si>
  <si>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</si>
  <si>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</si>
  <si>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</si>
  <si>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</si>
  <si>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</si>
  <si>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</si>
  <si>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</si>
  <si>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</si>
  <si>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</si>
  <si>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</si>
  <si>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</si>
  <si>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</si>
  <si>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</si>
  <si>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</si>
  <si>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</si>
  <si>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</si>
  <si>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</si>
  <si>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</si>
  <si>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</si>
  <si>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</si>
  <si>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</si>
  <si>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</si>
  <si>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</si>
  <si>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</si>
  <si>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</si>
  <si>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</si>
  <si>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</si>
  <si>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</si>
  <si>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</si>
  <si>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</si>
  <si>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</si>
  <si>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</si>
  <si>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</si>
  <si>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</si>
  <si>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</si>
  <si>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</si>
  <si>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</si>
  <si>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</si>
  <si>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</si>
  <si>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</si>
  <si>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</si>
  <si>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</si>
  <si>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</si>
  <si>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</si>
  <si>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</si>
  <si>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</si>
  <si>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</si>
  <si>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</si>
  <si>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</si>
  <si>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</si>
  <si>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</si>
  <si>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</si>
  <si>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</si>
  <si>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</si>
  <si>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</si>
  <si>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</si>
  <si>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</si>
  <si>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</si>
  <si>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</si>
  <si>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</si>
  <si>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</si>
  <si>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</si>
  <si>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</si>
  <si>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</si>
  <si>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</si>
  <si>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</si>
  <si>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</si>
  <si>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</si>
  <si>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</si>
  <si>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</si>
  <si>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</si>
  <si>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</si>
  <si>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</si>
  <si>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</si>
  <si>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</si>
  <si>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</si>
  <si>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</si>
  <si>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</si>
  <si>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</si>
  <si>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</si>
  <si>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</si>
  <si>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</si>
  <si>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</si>
  <si>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</si>
  <si>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</si>
  <si>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</si>
  <si>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</si>
  <si>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</si>
  <si>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</si>
  <si>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</si>
  <si>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</si>
  <si>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</si>
  <si>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</si>
  <si>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</si>
  <si>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</si>
  <si>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</si>
  <si>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</si>
  <si>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</si>
  <si>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</si>
  <si>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</si>
  <si>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</si>
  <si>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</si>
  <si>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</si>
  <si>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</si>
  <si>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</si>
  <si>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</si>
  <si>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</si>
  <si>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</si>
  <si>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</si>
  <si>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</si>
  <si>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</si>
  <si>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</si>
  <si>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</si>
  <si>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</si>
  <si>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</si>
  <si>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</si>
  <si>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</si>
  <si>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</si>
  <si>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</si>
  <si>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</si>
  <si>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</si>
  <si>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</si>
  <si>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</si>
  <si>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</si>
  <si>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</si>
  <si>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</si>
  <si>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</si>
  <si>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</si>
  <si>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</si>
  <si>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</si>
  <si>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</si>
  <si>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</si>
  <si>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</si>
  <si>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</si>
  <si>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</si>
  <si>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</si>
  <si>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</si>
  <si>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</si>
  <si>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</si>
  <si>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</si>
  <si>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</si>
  <si>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</si>
  <si>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</si>
  <si>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</si>
  <si>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</si>
  <si>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</si>
  <si>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</si>
  <si>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</si>
  <si>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</si>
  <si>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</si>
  <si>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</si>
  <si>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</si>
  <si>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</si>
  <si>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</si>
  <si>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</si>
  <si>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</si>
  <si>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</si>
  <si>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</si>
  <si>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</si>
  <si>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</si>
  <si>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</si>
  <si>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</si>
  <si>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</si>
  <si>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</si>
  <si>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</si>
  <si>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</si>
  <si>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</si>
  <si>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</si>
  <si>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</si>
  <si>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</si>
  <si>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</si>
  <si>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</si>
  <si>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</si>
  <si>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</si>
  <si>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</si>
  <si>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</si>
  <si>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</si>
  <si>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</si>
  <si>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</si>
  <si>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</si>
  <si>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</si>
  <si>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</si>
  <si>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</si>
  <si>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</si>
  <si>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</si>
  <si>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</si>
  <si>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</si>
  <si>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</si>
  <si>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</si>
  <si>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</si>
  <si>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</si>
  <si>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</si>
  <si>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</si>
  <si>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</si>
  <si>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</si>
  <si>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</si>
  <si>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</si>
  <si>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</si>
  <si>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</si>
  <si>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</si>
  <si>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</si>
  <si>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</si>
  <si>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</si>
  <si>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</si>
  <si>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</si>
  <si>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</si>
  <si>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</si>
  <si>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</si>
  <si>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</si>
  <si>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</si>
  <si>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</si>
  <si>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</si>
  <si>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</si>
  <si>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</si>
  <si>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</si>
  <si>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</si>
  <si>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</si>
  <si>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</si>
  <si>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</si>
  <si>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</si>
  <si>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</si>
  <si>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</si>
  <si>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</si>
  <si>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</si>
  <si>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</si>
  <si>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</si>
  <si>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</si>
  <si>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</si>
  <si>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</si>
  <si>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</si>
  <si>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</si>
  <si>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</si>
  <si>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</si>
  <si>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</si>
  <si>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</si>
  <si>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</si>
  <si>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</si>
  <si>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</si>
  <si>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</si>
  <si>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</si>
  <si>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</si>
  <si>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</si>
  <si>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</si>
  <si>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</si>
  <si>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</si>
  <si>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</si>
  <si>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</si>
  <si>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</si>
  <si>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</si>
  <si>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</si>
  <si>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</si>
  <si>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</si>
  <si>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</si>
  <si>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</si>
  <si>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</si>
  <si>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</si>
  <si>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</si>
  <si>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</si>
  <si>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</si>
  <si>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</si>
  <si>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</si>
  <si>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</si>
  <si>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</si>
  <si>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</si>
  <si>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</si>
  <si>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</si>
  <si>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</si>
  <si>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</si>
  <si>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</si>
  <si>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</si>
  <si>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</si>
  <si>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</si>
  <si>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</si>
  <si>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</si>
  <si>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</si>
  <si>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</si>
  <si>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</si>
  <si>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</si>
  <si>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</si>
  <si>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</si>
  <si>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</si>
  <si>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</si>
  <si>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</si>
  <si>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</si>
  <si>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</si>
  <si>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</si>
  <si>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</si>
  <si>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</si>
  <si>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</si>
  <si>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</si>
  <si>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</si>
  <si>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</si>
  <si>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</si>
  <si>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</si>
  <si>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</si>
  <si>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</si>
  <si>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</si>
  <si>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</si>
  <si>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</si>
  <si>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</si>
  <si>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</si>
  <si>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</si>
  <si>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</si>
  <si>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</si>
  <si>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</si>
  <si>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</si>
  <si>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</si>
  <si>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</si>
  <si>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</si>
  <si>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</si>
  <si>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</si>
  <si>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</si>
  <si>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</si>
  <si>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</si>
  <si>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</si>
  <si>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</si>
  <si>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</si>
  <si>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</si>
  <si>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</si>
  <si>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</si>
  <si>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</si>
  <si>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</si>
  <si>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</si>
  <si>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</si>
  <si>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</si>
  <si>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</si>
  <si>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</si>
  <si>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</si>
  <si>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</si>
  <si>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</si>
  <si>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</si>
  <si>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</si>
  <si>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</si>
  <si>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</si>
  <si>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</si>
  <si>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</si>
  <si>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</si>
  <si>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</si>
  <si>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</si>
  <si>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</si>
  <si>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</si>
  <si>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</si>
  <si>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</si>
  <si>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</si>
  <si>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</si>
  <si>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</si>
  <si>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</si>
  <si>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</si>
  <si>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</si>
  <si>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</si>
  <si>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</si>
  <si>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</si>
  <si>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</si>
  <si>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</si>
  <si>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</si>
  <si>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</si>
  <si>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</si>
  <si>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</si>
  <si>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</si>
  <si>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</si>
  <si>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</si>
  <si>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</si>
  <si>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</si>
  <si>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</si>
  <si>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</si>
  <si>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</si>
  <si>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</si>
  <si>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</si>
  <si>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</si>
  <si>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</si>
  <si>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</si>
  <si>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</si>
  <si>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</si>
  <si>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</si>
  <si>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</si>
  <si>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</si>
  <si>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</si>
  <si>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</si>
  <si>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</si>
  <si>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</si>
  <si>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</si>
  <si>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</si>
  <si>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</si>
  <si>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</si>
  <si>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</si>
  <si>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</si>
  <si>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</si>
  <si>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</si>
  <si>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</si>
  <si>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</si>
  <si>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</si>
  <si>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</si>
  <si>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</si>
  <si>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</si>
  <si>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</si>
  <si>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</si>
  <si>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</si>
  <si>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</si>
  <si>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</si>
  <si>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</si>
  <si>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</si>
  <si>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</si>
  <si>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</si>
  <si>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</si>
  <si>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</si>
  <si>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</si>
  <si>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</si>
  <si>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</si>
  <si>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</si>
  <si>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</si>
  <si>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</si>
  <si>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</si>
  <si>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</si>
  <si>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</si>
  <si>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</si>
  <si>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</si>
  <si>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</si>
  <si>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</si>
  <si>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</si>
  <si>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</si>
  <si>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</si>
  <si>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</si>
  <si>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</si>
  <si>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</si>
  <si>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</si>
  <si>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</si>
  <si>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</si>
  <si>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</si>
  <si>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</si>
  <si>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</si>
  <si>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</si>
  <si>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</si>
  <si>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</si>
  <si>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</si>
  <si>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</si>
  <si>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</si>
  <si>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</si>
  <si>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</si>
  <si>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</si>
  <si>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</si>
  <si>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</si>
  <si>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</si>
  <si>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</si>
  <si>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</si>
  <si>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</si>
  <si>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</si>
  <si>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</si>
  <si>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</si>
  <si>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</si>
  <si>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</si>
  <si>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</si>
  <si>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</si>
  <si>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</si>
  <si>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</si>
  <si>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</si>
  <si>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</si>
  <si>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</si>
  <si>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</si>
  <si>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</si>
  <si>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</si>
  <si>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</si>
  <si>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</si>
  <si>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</si>
  <si>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</si>
  <si>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</si>
  <si>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</si>
  <si>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</si>
  <si>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</si>
  <si>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</si>
  <si>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</si>
  <si>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</si>
  <si>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</si>
  <si>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</si>
  <si>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</si>
  <si>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</si>
  <si>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</si>
  <si>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</si>
  <si>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</si>
  <si>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</si>
  <si>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</si>
  <si>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</si>
  <si>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</si>
  <si>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</si>
  <si>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</si>
  <si>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</si>
  <si>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</si>
  <si>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</si>
  <si>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</si>
  <si>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</si>
  <si>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</si>
  <si>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</si>
  <si>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</si>
  <si>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</si>
  <si>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</si>
  <si>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</si>
  <si>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</si>
  <si>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</si>
  <si>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</si>
  <si>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</si>
  <si>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</si>
  <si>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</si>
  <si>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</si>
  <si>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</si>
  <si>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</si>
  <si>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</si>
  <si>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</si>
  <si>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</si>
  <si>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</si>
  <si>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</si>
  <si>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</si>
  <si>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</si>
  <si>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</si>
  <si>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</si>
  <si>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</si>
  <si>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</si>
  <si>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</si>
  <si>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</si>
  <si>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</si>
  <si>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</si>
  <si>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</si>
  <si>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</si>
  <si>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</si>
  <si>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</si>
  <si>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</si>
  <si>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</si>
  <si>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</si>
  <si>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</si>
  <si>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</si>
  <si>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</si>
  <si>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</si>
  <si>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</si>
  <si>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</si>
  <si>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</si>
  <si>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</si>
  <si>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</si>
  <si>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</si>
  <si>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</si>
  <si>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</si>
  <si>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</si>
  <si>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</si>
  <si>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</si>
  <si>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</si>
  <si>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</si>
  <si>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</si>
  <si>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</si>
  <si>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</si>
  <si>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</si>
  <si>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</si>
  <si>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</si>
  <si>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</si>
  <si>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</si>
  <si>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</si>
  <si>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</si>
  <si>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</si>
  <si>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</si>
  <si>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</si>
  <si>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</si>
  <si>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</si>
  <si>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</si>
  <si>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</si>
  <si>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</si>
  <si>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</si>
  <si>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</si>
  <si>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</si>
  <si>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</si>
  <si>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</si>
  <si>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</si>
  <si>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</si>
  <si>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</si>
  <si>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</si>
  <si>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</si>
  <si>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</si>
  <si>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</si>
  <si>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</si>
  <si>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</si>
  <si>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</si>
  <si>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</si>
  <si>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</si>
  <si>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</si>
  <si>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</si>
  <si>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</si>
  <si>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</si>
  <si>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</si>
  <si>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</si>
  <si>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</si>
  <si>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</si>
  <si>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</si>
  <si>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</si>
  <si>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</si>
  <si>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</si>
  <si>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</si>
  <si>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</si>
  <si>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</si>
  <si>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</si>
  <si>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</si>
  <si>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</si>
  <si>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</si>
  <si>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</si>
  <si>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</si>
  <si>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</si>
  <si>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</si>
  <si>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</si>
  <si>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</si>
  <si>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</si>
  <si>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</si>
  <si>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</si>
  <si>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</si>
  <si>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</si>
  <si>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</si>
  <si>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</si>
  <si>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</si>
  <si>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</si>
  <si>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</si>
  <si>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</si>
  <si>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</si>
  <si>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</si>
  <si>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</si>
  <si>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</si>
  <si>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</si>
  <si>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</si>
  <si>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</si>
  <si>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</si>
  <si>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</si>
  <si>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</si>
  <si>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</si>
  <si>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</si>
  <si>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</si>
  <si>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</si>
  <si>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</si>
  <si>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</si>
  <si>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</si>
  <si>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</si>
  <si>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</si>
  <si>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</si>
  <si>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</si>
  <si>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</si>
  <si>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</si>
  <si>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</si>
  <si>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</si>
  <si>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</si>
  <si>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</si>
  <si>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</si>
  <si>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</si>
  <si>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</si>
  <si>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</si>
  <si>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</si>
  <si>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</si>
  <si>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</si>
  <si>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</si>
  <si>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</si>
  <si>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</si>
  <si>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</si>
  <si>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</si>
  <si>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</si>
  <si>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</si>
  <si>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</si>
  <si>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</si>
  <si>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</si>
  <si>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</si>
  <si>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</si>
  <si>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</si>
  <si>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</si>
  <si>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</si>
  <si>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</si>
  <si>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</si>
  <si>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</si>
  <si>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</si>
  <si>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</si>
  <si>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</si>
  <si>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</si>
  <si>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</si>
  <si>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</si>
  <si>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</si>
  <si>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</si>
  <si>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</si>
  <si>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</si>
  <si>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</si>
  <si>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</si>
  <si>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</si>
  <si>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</si>
  <si>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</si>
  <si>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</si>
  <si>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</si>
  <si>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</si>
  <si>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</si>
  <si>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</si>
  <si>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</si>
  <si>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</si>
  <si>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</si>
  <si>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</si>
  <si>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</si>
  <si>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</si>
  <si>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</si>
  <si>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</si>
  <si>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</si>
  <si>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</si>
  <si>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</si>
  <si>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</si>
  <si>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</si>
  <si>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</si>
  <si>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</si>
  <si>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</si>
  <si>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</si>
  <si>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</si>
  <si>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</si>
  <si>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</si>
  <si>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</si>
  <si>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</si>
  <si>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</si>
  <si>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</si>
  <si>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</si>
  <si>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</si>
  <si>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</si>
  <si>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</si>
  <si>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</si>
  <si>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</si>
  <si>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</si>
  <si>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</si>
  <si>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</si>
  <si>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</si>
  <si>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</si>
  <si>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</si>
  <si>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</si>
  <si>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</si>
  <si>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</si>
  <si>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</si>
  <si>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</si>
  <si>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</si>
  <si>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</si>
  <si>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</si>
  <si>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</si>
  <si>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</si>
  <si>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</si>
  <si>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</si>
  <si>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</si>
  <si>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</si>
  <si>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</si>
  <si>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</si>
  <si>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</si>
  <si>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</si>
  <si>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</si>
  <si>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</si>
  <si>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</si>
  <si>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</si>
  <si>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</si>
  <si>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</si>
  <si>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</si>
  <si>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</si>
  <si>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</si>
  <si>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</si>
  <si>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</si>
  <si>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</si>
  <si>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</si>
  <si>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</si>
  <si>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</si>
  <si>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</si>
  <si>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</si>
  <si>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</si>
  <si>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</si>
  <si>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</si>
  <si>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</si>
  <si>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</si>
  <si>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</si>
  <si>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</si>
  <si>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</si>
  <si>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</si>
  <si>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</si>
  <si>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</si>
  <si>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</si>
  <si>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</si>
  <si>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</si>
  <si>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</si>
  <si>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</si>
  <si>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</si>
  <si>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</si>
  <si>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</si>
  <si>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</si>
  <si>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</si>
  <si>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</si>
  <si>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</si>
  <si>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</si>
  <si>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</si>
  <si>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</si>
  <si>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</si>
  <si>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</si>
  <si>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</si>
  <si>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</si>
  <si>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</si>
  <si>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</si>
  <si>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</si>
  <si>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</si>
  <si>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</si>
  <si>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</si>
  <si>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</si>
  <si>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</si>
  <si>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</si>
  <si>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</si>
  <si>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</si>
  <si>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</si>
  <si>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</si>
  <si>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</si>
  <si>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</si>
  <si>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</si>
  <si>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</si>
  <si>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</si>
  <si>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</si>
  <si>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</si>
  <si>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</si>
  <si>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</si>
  <si>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</si>
  <si>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</si>
  <si>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</si>
  <si>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</si>
  <si>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</si>
  <si>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</si>
  <si>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</si>
  <si>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</si>
  <si>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</si>
  <si>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</si>
  <si>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</si>
  <si>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</si>
  <si>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</si>
  <si>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</si>
  <si>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</si>
  <si>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</si>
  <si>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</si>
  <si>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</si>
  <si>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</si>
  <si>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</si>
  <si>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</si>
  <si>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</si>
  <si>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</si>
  <si>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</si>
  <si>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</si>
  <si>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</si>
  <si>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</si>
  <si>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</si>
  <si>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</si>
  <si>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</si>
  <si>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</si>
  <si>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</si>
  <si>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</si>
  <si>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</si>
  <si>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</si>
  <si>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</si>
  <si>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</si>
  <si>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</si>
  <si>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</si>
  <si>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</si>
  <si>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</si>
  <si>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</si>
  <si>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</si>
  <si>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</si>
  <si>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</si>
  <si>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</si>
  <si>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</si>
  <si>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</si>
  <si>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</si>
  <si>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</si>
  <si>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</si>
  <si>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</si>
  <si>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</si>
  <si>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</si>
  <si>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</si>
  <si>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</si>
  <si>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</si>
  <si>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</si>
  <si>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</si>
  <si>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</si>
  <si>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</si>
  <si>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</si>
  <si>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</si>
  <si>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</si>
  <si>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</si>
  <si>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</si>
  <si>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</si>
  <si>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</si>
  <si>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</si>
  <si>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</si>
  <si>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</si>
  <si>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</si>
  <si>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</si>
  <si>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</si>
  <si>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</si>
  <si>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</si>
  <si>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</si>
  <si>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</si>
  <si>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</si>
  <si>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</si>
  <si>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</si>
  <si>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</si>
  <si>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</si>
  <si>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</si>
  <si>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</si>
  <si>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</si>
  <si>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</si>
  <si>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</si>
  <si>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</si>
  <si>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</si>
  <si>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</si>
  <si>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</si>
  <si>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</si>
  <si>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</si>
  <si>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</si>
  <si>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</si>
  <si>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</si>
  <si>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</si>
  <si>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</si>
  <si>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</si>
  <si>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</si>
  <si>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</si>
  <si>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</si>
  <si>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</si>
  <si>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</si>
  <si>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</si>
  <si>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</si>
  <si>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</si>
  <si>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</si>
  <si>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</si>
  <si>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</si>
  <si>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</si>
  <si>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</si>
  <si>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</si>
  <si>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</si>
  <si>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</si>
  <si>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</si>
  <si>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</si>
  <si>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</si>
  <si>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</si>
  <si>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</si>
  <si>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</si>
  <si>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</si>
  <si>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</si>
  <si>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</si>
  <si>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</si>
  <si>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</si>
  <si>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</si>
  <si>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</si>
  <si>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</si>
  <si>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</si>
  <si>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</si>
  <si>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</si>
  <si>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</si>
  <si>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</si>
  <si>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</si>
  <si>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</si>
  <si>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</si>
  <si>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</si>
  <si>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</si>
  <si>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</si>
  <si>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</si>
  <si>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</si>
  <si>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</si>
  <si>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</si>
  <si>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</si>
  <si>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</si>
  <si>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</si>
  <si>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</si>
  <si>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</si>
  <si>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</si>
  <si>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</si>
  <si>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</si>
  <si>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</si>
  <si>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</si>
  <si>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</si>
  <si>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</si>
  <si>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</si>
  <si>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</si>
  <si>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</si>
  <si>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</si>
  <si>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</si>
  <si>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</si>
  <si>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</si>
  <si>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</si>
  <si>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</si>
  <si>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</si>
  <si>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</si>
  <si>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</si>
  <si>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</si>
  <si>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</si>
  <si>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</si>
  <si>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</si>
  <si>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</si>
  <si>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</si>
  <si>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</si>
  <si>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</si>
  <si>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</si>
  <si>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</si>
  <si>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</si>
  <si>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</si>
  <si>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</si>
  <si>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</si>
  <si>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</si>
  <si>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</si>
  <si>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</si>
  <si>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</si>
  <si>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</si>
  <si>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</si>
  <si>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</si>
  <si>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</si>
  <si>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</si>
  <si>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</si>
  <si>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</si>
  <si>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</si>
  <si>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</si>
  <si>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</si>
  <si>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</si>
  <si>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</si>
  <si>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</si>
  <si>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</si>
  <si>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</si>
  <si>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</si>
  <si>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</si>
  <si>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</si>
  <si>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</si>
  <si>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</si>
  <si>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</si>
  <si>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</si>
  <si>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</si>
  <si>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</si>
  <si>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</si>
  <si>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</si>
  <si>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</si>
  <si>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</si>
  <si>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</si>
  <si>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</si>
  <si>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</si>
  <si>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</si>
  <si>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</si>
  <si>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</si>
  <si>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</si>
  <si>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</si>
  <si>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</si>
  <si>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</si>
  <si>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</si>
  <si>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</si>
  <si>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</si>
  <si>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</si>
  <si>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</si>
  <si>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</si>
  <si>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</si>
  <si>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</si>
  <si>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</si>
  <si>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</si>
  <si>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</si>
  <si>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</si>
  <si>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</si>
  <si>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</si>
  <si>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</si>
  <si>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</si>
  <si>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</si>
  <si>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</si>
  <si>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</si>
  <si>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</si>
  <si>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</si>
  <si>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</si>
  <si>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</si>
  <si>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</si>
  <si>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</si>
  <si>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</si>
  <si>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</si>
  <si>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</si>
  <si>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</si>
  <si>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</si>
  <si>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</si>
  <si>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</si>
  <si>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</si>
  <si>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</si>
  <si>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</si>
  <si>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</si>
  <si>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</si>
  <si>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</si>
  <si>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</si>
  <si>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</si>
  <si>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</si>
  <si>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</si>
  <si>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</si>
  <si>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</si>
  <si>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</si>
  <si>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</si>
  <si>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</si>
  <si>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</si>
  <si>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</si>
  <si>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</si>
  <si>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</si>
  <si>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</si>
  <si>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</si>
  <si>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</si>
  <si>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</si>
  <si>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</si>
  <si>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</si>
  <si>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</si>
  <si>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</si>
  <si>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</si>
  <si>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</si>
  <si>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</si>
  <si>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</si>
  <si>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</si>
  <si>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</si>
  <si>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</si>
  <si>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</si>
  <si>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</si>
  <si>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</si>
  <si>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</si>
  <si>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</si>
  <si>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</si>
  <si>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</si>
  <si>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</si>
  <si>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</si>
  <si>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</si>
  <si>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</si>
  <si>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</si>
  <si>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</si>
  <si>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</si>
  <si>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</si>
  <si>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</si>
  <si>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</si>
  <si>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</si>
  <si>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</si>
  <si>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</si>
  <si>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</si>
  <si>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</si>
  <si>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</si>
  <si>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</si>
  <si>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</si>
  <si>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</si>
  <si>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</si>
  <si>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</si>
  <si>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</si>
  <si>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</si>
  <si>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</si>
  <si>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</si>
  <si>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</si>
  <si>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</si>
  <si>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</si>
  <si>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</si>
  <si>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</si>
  <si>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</si>
  <si>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</si>
  <si>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</si>
  <si>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</si>
  <si>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</si>
  <si>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</si>
  <si>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</si>
  <si>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</si>
  <si>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</si>
  <si>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</si>
  <si>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</si>
  <si>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</si>
  <si>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</si>
  <si>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</si>
  <si>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</si>
  <si>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</si>
  <si>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</si>
  <si>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</si>
  <si>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</si>
  <si>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</si>
  <si>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</si>
  <si>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</si>
  <si>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</si>
  <si>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</si>
  <si>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</si>
  <si>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</si>
  <si>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</si>
  <si>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</si>
  <si>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</si>
  <si>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</si>
  <si>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</si>
  <si>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</si>
  <si>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</si>
  <si>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</si>
  <si>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</si>
  <si>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</si>
  <si>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</si>
  <si>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</si>
  <si>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</si>
  <si>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</si>
  <si>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</si>
  <si>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</si>
  <si>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</si>
  <si>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</si>
  <si>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</si>
  <si>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</si>
  <si>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</si>
  <si>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</si>
  <si>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</si>
  <si>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</si>
  <si>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</si>
  <si>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</si>
  <si>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</si>
  <si>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</si>
  <si>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</si>
  <si>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</si>
  <si>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</si>
  <si>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</si>
  <si>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</si>
  <si>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</si>
  <si>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</si>
  <si>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</si>
  <si>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</si>
  <si>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</si>
  <si>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</si>
  <si>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</si>
  <si>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</si>
  <si>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</si>
  <si>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</si>
  <si>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</si>
  <si>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</si>
  <si>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</si>
  <si>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</si>
  <si>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</si>
  <si>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</si>
  <si>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</si>
  <si>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</si>
  <si>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</si>
  <si>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</si>
  <si>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</si>
  <si>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</si>
  <si>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</si>
  <si>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</si>
  <si>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</si>
  <si>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</si>
  <si>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</si>
  <si>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</si>
  <si>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</si>
  <si>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</si>
  <si>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</si>
  <si>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</si>
  <si>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</si>
  <si>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</si>
  <si>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</si>
  <si>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</si>
  <si>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</si>
  <si>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</si>
  <si>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</si>
  <si>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</si>
  <si>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</si>
  <si>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</si>
  <si>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</si>
  <si>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</si>
  <si>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</si>
  <si>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</si>
  <si>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</si>
  <si>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</si>
  <si>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</si>
  <si>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</si>
  <si>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</si>
  <si>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</si>
  <si>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</si>
  <si>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</si>
  <si>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</si>
  <si>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</si>
  <si>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</si>
  <si>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</si>
  <si>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</si>
  <si>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</si>
  <si>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</si>
  <si>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</si>
  <si>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</si>
  <si>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</si>
  <si>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</si>
  <si>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</si>
  <si>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</si>
  <si>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</si>
  <si>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</si>
  <si>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</si>
  <si>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</si>
  <si>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</si>
  <si>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</si>
  <si>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</si>
  <si>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</si>
  <si>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</si>
  <si>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</si>
  <si>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</si>
  <si>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</si>
  <si>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</si>
  <si>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</si>
  <si>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</si>
  <si>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</si>
  <si>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</si>
  <si>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</si>
  <si>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</si>
  <si>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</si>
  <si>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</si>
  <si>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</si>
  <si>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</si>
  <si>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</si>
  <si>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</si>
  <si>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</si>
  <si>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</si>
  <si>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</si>
  <si>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</si>
  <si>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</si>
  <si>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</si>
  <si>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</si>
  <si>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</si>
  <si>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</si>
  <si>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</si>
  <si>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</si>
  <si>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</si>
  <si>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</si>
  <si>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</si>
  <si>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</si>
  <si>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</si>
  <si>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</si>
  <si>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</si>
  <si>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</si>
  <si>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</si>
  <si>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</si>
  <si>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</si>
  <si>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</si>
  <si>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</si>
  <si>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</si>
  <si>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</si>
  <si>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</si>
  <si>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</si>
  <si>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</si>
  <si>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</si>
  <si>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</si>
  <si>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</si>
  <si>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</si>
  <si>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</si>
  <si>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</si>
  <si>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</si>
  <si>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</si>
  <si>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</si>
  <si>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</si>
  <si>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</si>
  <si>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</si>
  <si>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</si>
  <si>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</si>
  <si>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</si>
  <si>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</si>
  <si>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</si>
  <si>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</si>
  <si>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</si>
  <si>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</si>
  <si>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</si>
  <si>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</si>
  <si>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</si>
  <si>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</si>
  <si>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</si>
  <si>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</si>
  <si>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</si>
  <si>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</si>
  <si>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</si>
  <si>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</si>
  <si>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</si>
  <si>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</si>
  <si>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</si>
  <si>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</si>
  <si>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</si>
  <si>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</si>
  <si>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</si>
  <si>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</si>
  <si>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</si>
  <si>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</si>
  <si>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</si>
  <si>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</si>
  <si>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</si>
  <si>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</si>
  <si>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</si>
  <si>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</si>
  <si>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</si>
  <si>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</si>
  <si>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</si>
  <si>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</si>
  <si>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</si>
  <si>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</si>
  <si>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</si>
  <si>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</si>
  <si>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</si>
  <si>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</si>
  <si>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</si>
  <si>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</si>
  <si>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</si>
  <si>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</si>
  <si>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</si>
  <si>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</si>
  <si>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</si>
  <si>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</si>
  <si>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</si>
  <si>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</si>
  <si>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</si>
  <si>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</si>
  <si>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</si>
  <si>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</si>
  <si>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</si>
  <si>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</si>
  <si>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</si>
  <si>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</si>
  <si>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</si>
  <si>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</si>
  <si>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</si>
  <si>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</si>
  <si>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</si>
  <si>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</si>
  <si>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</si>
  <si>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</si>
  <si>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</si>
  <si>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</si>
  <si>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</si>
  <si>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</si>
  <si>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</si>
  <si>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</si>
  <si>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</si>
  <si>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</si>
  <si>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</si>
  <si>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</si>
  <si>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</si>
  <si>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</si>
  <si>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</si>
  <si>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</si>
  <si>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</si>
  <si>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</si>
  <si>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</si>
  <si>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</si>
  <si>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</si>
  <si>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</si>
  <si>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</si>
  <si>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</si>
  <si>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</si>
  <si>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</si>
  <si>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</si>
  <si>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</si>
  <si>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</si>
  <si>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</si>
  <si>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</si>
  <si>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</si>
  <si>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</si>
  <si>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</si>
  <si>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</si>
  <si>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</si>
  <si>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</si>
  <si>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</si>
  <si>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</si>
  <si>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</si>
  <si>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</si>
  <si>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</si>
  <si>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</si>
  <si>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</si>
  <si>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</si>
  <si>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</si>
  <si>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</si>
  <si>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</si>
  <si>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</si>
  <si>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</si>
  <si>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</si>
  <si>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</si>
  <si>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</si>
  <si>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</si>
  <si>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</si>
  <si>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</si>
  <si>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</si>
  <si>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</si>
  <si>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</si>
  <si>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</si>
  <si>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</si>
  <si>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</si>
  <si>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</si>
  <si>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</si>
  <si>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</si>
  <si>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</si>
  <si>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</si>
  <si>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</si>
  <si>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</si>
  <si>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</si>
  <si>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</si>
  <si>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</si>
  <si>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</si>
  <si>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</si>
  <si>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</si>
  <si>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</si>
  <si>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</si>
  <si>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</si>
  <si>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</si>
  <si>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</si>
  <si>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</si>
  <si>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</si>
  <si>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</si>
  <si>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</si>
  <si>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</si>
  <si>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</si>
  <si>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</si>
  <si>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</si>
  <si>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</si>
  <si>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</si>
  <si>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</si>
  <si>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</si>
  <si>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</si>
  <si>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</si>
  <si>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</si>
  <si>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</si>
  <si>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</si>
  <si>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</si>
  <si>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</si>
  <si>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</si>
  <si>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</si>
  <si>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</si>
  <si>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</si>
  <si>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</si>
  <si>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</si>
  <si>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</si>
  <si>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</si>
  <si>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</si>
  <si>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</si>
  <si>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</si>
  <si>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</si>
  <si>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</si>
  <si>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</si>
  <si>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</si>
  <si>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</si>
  <si>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</si>
  <si>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</si>
  <si>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</si>
  <si>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</si>
  <si>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</si>
  <si>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</si>
  <si>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</si>
  <si>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</si>
  <si>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</si>
  <si>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</si>
  <si>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</si>
  <si>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</si>
  <si>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</si>
  <si>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</si>
  <si>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</si>
  <si>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</si>
  <si>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</si>
  <si>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</si>
  <si>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</si>
  <si>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</si>
  <si>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</si>
  <si>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</si>
  <si>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</si>
  <si>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</si>
  <si>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</si>
  <si>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</si>
  <si>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</si>
  <si>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</si>
  <si>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</si>
  <si>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</si>
  <si>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</si>
  <si>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</si>
  <si>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</si>
  <si>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</si>
  <si>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</si>
  <si>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</si>
  <si>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</si>
  <si>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</si>
  <si>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</si>
  <si>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</si>
  <si>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</si>
  <si>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</si>
  <si>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</si>
  <si>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</si>
  <si>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</si>
  <si>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</si>
  <si>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</si>
  <si>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</si>
  <si>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</si>
  <si>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</si>
  <si>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</si>
  <si>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</si>
  <si>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</si>
  <si>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</si>
  <si>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</si>
  <si>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</si>
  <si>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</si>
  <si>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</si>
  <si>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</si>
  <si>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</si>
  <si>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</si>
  <si>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</si>
  <si>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</si>
  <si>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</si>
  <si>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</si>
  <si>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</si>
  <si>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</si>
  <si>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</si>
  <si>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</si>
  <si>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</si>
  <si>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</si>
  <si>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</si>
  <si>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</si>
  <si>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</si>
  <si>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</si>
  <si>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</si>
  <si>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</si>
  <si>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</si>
  <si>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</si>
  <si>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</si>
  <si>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</si>
  <si>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</si>
  <si>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</si>
  <si>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</si>
  <si>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</si>
  <si>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</si>
  <si>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</si>
  <si>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</si>
  <si>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</si>
  <si>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</si>
  <si>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</si>
  <si>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</si>
  <si>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</si>
  <si>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</si>
  <si>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</si>
  <si>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</si>
  <si>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</si>
  <si>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</si>
  <si>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</si>
  <si>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</si>
  <si>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</si>
  <si>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</si>
  <si>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</si>
  <si>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</si>
  <si>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</si>
  <si>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</si>
  <si>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</si>
  <si>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</si>
  <si>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</si>
  <si>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</si>
  <si>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</si>
  <si>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</si>
  <si>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</si>
  <si>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</si>
  <si>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</si>
  <si>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</si>
  <si>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</si>
  <si>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</si>
  <si>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</si>
  <si>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</si>
  <si>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</si>
  <si>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</si>
  <si>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</si>
  <si>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</si>
  <si>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</si>
  <si>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</si>
  <si>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</si>
  <si>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</si>
  <si>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</si>
  <si>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</si>
  <si>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</si>
  <si>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</si>
  <si>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</si>
  <si>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</si>
  <si>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</si>
  <si>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</si>
  <si>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</si>
  <si>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</si>
  <si>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</si>
  <si>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</si>
  <si>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</si>
  <si>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</si>
  <si>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</si>
  <si>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</si>
  <si>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</si>
  <si>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</si>
  <si>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</si>
  <si>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</si>
  <si>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</si>
  <si>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</si>
  <si>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</si>
  <si>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</si>
  <si>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</si>
  <si>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</si>
  <si>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</si>
  <si>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</si>
  <si>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</si>
  <si>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</si>
  <si>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</si>
  <si>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</si>
  <si>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</si>
  <si>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</si>
  <si>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</si>
  <si>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</si>
  <si>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</si>
  <si>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</si>
  <si>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</si>
  <si>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</si>
  <si>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</si>
  <si>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</si>
  <si>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</si>
  <si>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</si>
  <si>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</si>
  <si>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</si>
  <si>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</si>
  <si>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</si>
  <si>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</si>
  <si>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</si>
  <si>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</si>
  <si>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</si>
  <si>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</si>
  <si>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</si>
  <si>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</si>
  <si>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</si>
  <si>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</si>
  <si>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</si>
  <si>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</si>
  <si>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</si>
  <si>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</si>
  <si>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</si>
  <si>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</si>
  <si>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</si>
  <si>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</si>
  <si>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</si>
  <si>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</si>
  <si>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</si>
  <si>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</si>
  <si>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</si>
  <si>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</si>
  <si>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</si>
  <si>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</si>
  <si>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</si>
  <si>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</si>
  <si>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</si>
  <si>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</si>
  <si>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</si>
  <si>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</si>
  <si>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</si>
  <si>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</si>
  <si>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</si>
  <si>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</si>
  <si>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</si>
  <si>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</si>
  <si>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</si>
  <si>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</si>
  <si>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</si>
  <si>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</si>
  <si>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</si>
  <si>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</si>
  <si>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</si>
  <si>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</si>
  <si>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</si>
  <si>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</si>
  <si>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</si>
  <si>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</si>
  <si>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</si>
  <si>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</si>
  <si>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</si>
  <si>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</si>
  <si>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</si>
  <si>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</si>
  <si>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</si>
  <si>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</si>
  <si>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</si>
  <si>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</si>
  <si>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</si>
  <si>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</si>
  <si>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</si>
  <si>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</si>
  <si>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</si>
  <si>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</si>
  <si>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</si>
  <si>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</si>
  <si>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</si>
  <si>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</si>
  <si>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</si>
  <si>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</si>
  <si>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</si>
  <si>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</si>
  <si>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</si>
  <si>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</si>
  <si>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</si>
  <si>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</si>
  <si>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</si>
  <si>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</si>
  <si>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</si>
  <si>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</si>
  <si>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</si>
  <si>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</si>
  <si>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</si>
  <si>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</si>
  <si>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</si>
  <si>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</si>
  <si>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</si>
  <si>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</si>
  <si>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</si>
  <si>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</si>
  <si>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</si>
  <si>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</si>
  <si>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</si>
  <si>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</si>
  <si>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</si>
  <si>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</si>
  <si>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</si>
  <si>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</si>
  <si>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</si>
  <si>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</si>
  <si>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</si>
  <si>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</si>
  <si>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</si>
  <si>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</si>
  <si>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</si>
  <si>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</si>
  <si>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</si>
  <si>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</si>
  <si>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</si>
  <si>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</si>
  <si>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</si>
  <si>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</si>
  <si>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</si>
  <si>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</si>
  <si>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</si>
  <si>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</si>
  <si>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</si>
  <si>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</si>
  <si>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</si>
  <si>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</si>
  <si>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</si>
  <si>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</si>
  <si>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</si>
  <si>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</si>
  <si>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</si>
  <si>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</si>
  <si>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</si>
  <si>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</si>
  <si>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</si>
  <si>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</si>
  <si>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</si>
  <si>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</si>
  <si>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</si>
  <si>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</si>
  <si>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</si>
  <si>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</si>
  <si>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</si>
  <si>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</si>
  <si>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</si>
  <si>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</si>
  <si>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</si>
  <si>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</si>
  <si>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</si>
  <si>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</si>
  <si>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</si>
  <si>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</si>
  <si>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</si>
  <si>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</si>
  <si>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</si>
  <si>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</si>
  <si>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</si>
  <si>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</si>
  <si>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</si>
  <si>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</si>
  <si>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</si>
  <si>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</si>
  <si>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</si>
  <si>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</si>
  <si>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</si>
  <si>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</si>
  <si>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</si>
  <si>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</si>
  <si>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</si>
  <si>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</si>
  <si>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</si>
  <si>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</si>
  <si>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</si>
  <si>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</si>
  <si>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</si>
  <si>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</si>
  <si>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</si>
  <si>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</si>
  <si>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</si>
  <si>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</si>
  <si>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</si>
  <si>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</si>
  <si>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</si>
  <si>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</si>
  <si>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</si>
  <si>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</si>
  <si>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</si>
  <si>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</si>
  <si>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</si>
  <si>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</si>
  <si>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</si>
  <si>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</si>
  <si>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</si>
  <si>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</si>
  <si>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</si>
  <si>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</si>
  <si>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</si>
  <si>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</si>
  <si>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</si>
  <si>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</si>
  <si>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</si>
  <si>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</si>
  <si>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</si>
  <si>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</si>
  <si>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</si>
  <si>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</si>
  <si>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</si>
  <si>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</si>
  <si>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</si>
  <si>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</si>
  <si>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</si>
  <si>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</si>
  <si>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</si>
  <si>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</si>
  <si>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</si>
  <si>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</si>
  <si>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</si>
  <si>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</si>
  <si>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</si>
  <si>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</si>
  <si>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</si>
  <si>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</si>
  <si>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</si>
  <si>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</si>
  <si>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</si>
  <si>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</si>
  <si>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</si>
  <si>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</si>
  <si>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</si>
  <si>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</si>
  <si>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</si>
  <si>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</si>
  <si>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</si>
  <si>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</si>
  <si>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</si>
  <si>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</si>
  <si>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</si>
  <si>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</si>
  <si>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</si>
  <si>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</si>
  <si>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</si>
  <si>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</si>
  <si>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</si>
  <si>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</si>
  <si>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</si>
  <si>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</si>
  <si>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</si>
  <si>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</si>
  <si>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</si>
  <si>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</si>
  <si>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</si>
  <si>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</si>
  <si>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</si>
  <si>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</si>
  <si>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</si>
  <si>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</si>
  <si>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</si>
  <si>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</si>
  <si>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</si>
  <si>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</si>
  <si>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</si>
  <si>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</si>
  <si>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</si>
  <si>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</si>
  <si>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</si>
  <si>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</si>
  <si>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</si>
  <si>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</si>
  <si>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</si>
  <si>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</si>
  <si>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</si>
  <si>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</si>
  <si>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</si>
  <si>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</si>
  <si>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</si>
  <si>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</si>
  <si>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</si>
  <si>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</si>
  <si>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</si>
  <si>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</si>
  <si>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</si>
  <si>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</si>
  <si>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</si>
  <si>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</si>
  <si>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</si>
  <si>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</si>
  <si>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</si>
  <si>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</si>
  <si>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</si>
  <si>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</si>
  <si>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</si>
  <si>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</si>
  <si>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</si>
  <si>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</si>
  <si>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</si>
  <si>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</si>
  <si>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</si>
  <si>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</si>
  <si>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</si>
  <si>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</si>
  <si>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</si>
  <si>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</si>
  <si>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</si>
  <si>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</si>
  <si>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</si>
  <si>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</si>
  <si>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</si>
  <si>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</si>
  <si>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</si>
  <si>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</si>
  <si>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</si>
  <si>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</si>
  <si>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</si>
  <si>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</si>
  <si>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</si>
  <si>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</si>
  <si>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</si>
  <si>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</si>
  <si>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</si>
  <si>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</si>
  <si>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</si>
  <si>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</si>
  <si>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</si>
  <si>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</si>
  <si>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</si>
  <si>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</si>
  <si>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</si>
  <si>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</si>
  <si>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</si>
  <si>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</si>
  <si>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</si>
  <si>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</si>
  <si>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</si>
  <si>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</si>
  <si>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</si>
  <si>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</si>
  <si>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</si>
  <si>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</si>
  <si>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</si>
  <si>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</si>
  <si>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</si>
  <si>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</si>
  <si>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</si>
  <si>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</si>
  <si>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</si>
  <si>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</si>
  <si>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</si>
  <si>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</si>
  <si>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</si>
  <si>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</si>
  <si>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</si>
  <si>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</si>
  <si>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</si>
  <si>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</si>
  <si>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</si>
  <si>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</si>
  <si>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</si>
  <si>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</si>
  <si>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</si>
  <si>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</si>
  <si>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</si>
  <si>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</si>
  <si>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</si>
  <si>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</si>
  <si>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</si>
  <si>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</si>
  <si>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</si>
  <si>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</si>
  <si>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</si>
  <si>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</si>
  <si>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</si>
  <si>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</si>
  <si>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</si>
  <si>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</si>
  <si>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</si>
  <si>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</si>
  <si>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</si>
  <si>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</si>
  <si>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</si>
  <si>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</si>
  <si>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</si>
  <si>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</si>
  <si>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</si>
  <si>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</si>
  <si>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</si>
  <si>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</si>
  <si>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</si>
  <si>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</si>
  <si>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</si>
  <si>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</si>
  <si>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</si>
  <si>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</si>
  <si>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</si>
  <si>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</si>
  <si>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</si>
  <si>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</si>
  <si>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</si>
  <si>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</si>
  <si>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</si>
  <si>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</si>
  <si>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</si>
  <si>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</si>
  <si>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</si>
  <si>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</si>
  <si>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</si>
  <si>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</si>
  <si>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</si>
  <si>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</si>
  <si>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</si>
  <si>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</si>
  <si>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</si>
  <si>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</si>
  <si>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</si>
  <si>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</si>
  <si>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</si>
  <si>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</si>
  <si>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</si>
  <si>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</si>
  <si>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</si>
  <si>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</si>
  <si>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</si>
  <si>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</si>
  <si>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</si>
  <si>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</si>
  <si>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</si>
  <si>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</si>
  <si>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</si>
  <si>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</si>
  <si>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</si>
  <si>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</si>
  <si>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</si>
  <si>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</si>
  <si>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</si>
  <si>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</si>
  <si>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</si>
  <si>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</si>
  <si>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</si>
  <si>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</si>
  <si>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</si>
  <si>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</si>
  <si>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</si>
  <si>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</si>
  <si>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</si>
  <si>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</si>
  <si>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</si>
  <si>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</si>
  <si>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</si>
  <si>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</si>
  <si>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</si>
  <si>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</si>
  <si>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</si>
  <si>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</si>
  <si>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</si>
  <si>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</si>
  <si>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</si>
  <si>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</si>
  <si>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</si>
  <si>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</si>
  <si>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</si>
  <si>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</si>
  <si>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</si>
  <si>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</si>
  <si>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</si>
  <si>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</si>
  <si>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</si>
  <si>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</si>
  <si>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</si>
  <si>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</si>
  <si>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</si>
  <si>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</si>
  <si>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</si>
  <si>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</si>
  <si>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</si>
  <si>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</si>
  <si>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</si>
  <si>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</si>
  <si>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</si>
  <si>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</si>
  <si>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</si>
  <si>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</si>
  <si>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</si>
  <si>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</si>
  <si>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</si>
  <si>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</si>
  <si>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</si>
  <si>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</si>
  <si>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</si>
  <si>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</si>
  <si>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</si>
  <si>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</si>
  <si>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</si>
  <si>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</si>
  <si>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</si>
  <si>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</si>
  <si>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</si>
  <si>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</si>
  <si>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</si>
  <si>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</si>
  <si>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</si>
  <si>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</si>
  <si>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</si>
  <si>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</si>
  <si>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</si>
  <si>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</si>
  <si>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</si>
  <si>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</si>
  <si>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</si>
  <si>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</si>
  <si>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</si>
  <si>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</si>
  <si>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</si>
  <si>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</si>
  <si>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</si>
  <si>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</si>
  <si>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</si>
  <si>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</si>
  <si>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</si>
  <si>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</si>
  <si>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</si>
  <si>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</si>
  <si>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</si>
  <si>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</si>
  <si>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</si>
  <si>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</si>
  <si>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</si>
  <si>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</si>
  <si>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</si>
  <si>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</si>
  <si>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</si>
  <si>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</si>
  <si>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</si>
  <si>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</si>
  <si>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</si>
  <si>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</si>
  <si>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</si>
  <si>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</si>
  <si>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</si>
  <si>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</si>
  <si>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</si>
  <si>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</si>
  <si>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</si>
  <si>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</si>
  <si>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</si>
  <si>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</si>
  <si>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</si>
  <si>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</si>
  <si>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</si>
  <si>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</si>
  <si>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</si>
  <si>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</si>
  <si>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</si>
  <si>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</si>
  <si>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</si>
  <si>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</si>
  <si>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</si>
  <si>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</si>
  <si>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</si>
  <si>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</si>
  <si>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</si>
  <si>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</si>
  <si>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</si>
  <si>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</si>
  <si>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</si>
  <si>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</si>
  <si>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</si>
  <si>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</si>
  <si>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</si>
  <si>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</si>
  <si>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</si>
  <si>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</si>
  <si>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</si>
  <si>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</si>
  <si>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</si>
  <si>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</si>
  <si>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</si>
  <si>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</si>
  <si>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</si>
  <si>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</si>
  <si>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</si>
  <si>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</si>
  <si>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</si>
  <si>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</si>
  <si>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</si>
  <si>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</si>
  <si>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</si>
  <si>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</si>
  <si>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</si>
  <si>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</si>
  <si>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</si>
  <si>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</si>
  <si>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</si>
  <si>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</si>
  <si>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</si>
  <si>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</si>
  <si>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</si>
  <si>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</si>
  <si>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</si>
  <si>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</si>
  <si>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</si>
  <si>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</si>
  <si>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</si>
  <si>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</si>
  <si>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</si>
  <si>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</si>
  <si>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</si>
  <si>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</si>
  <si>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</si>
  <si>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</si>
  <si>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</si>
  <si>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</si>
  <si>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</si>
  <si>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</si>
  <si>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</si>
  <si>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</si>
  <si>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</si>
  <si>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</si>
  <si>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</si>
  <si>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</si>
  <si>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</si>
  <si>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</si>
  <si>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</si>
  <si>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</si>
  <si>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</si>
  <si>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</si>
  <si>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</si>
  <si>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</si>
  <si>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</si>
  <si>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</si>
  <si>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</si>
  <si>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</si>
  <si>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</si>
  <si>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</si>
  <si>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</si>
  <si>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</si>
  <si>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</si>
  <si>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</si>
  <si>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</si>
  <si>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</si>
  <si>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</si>
  <si>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</si>
  <si>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</si>
  <si>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</si>
  <si>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</si>
  <si>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</si>
  <si>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</si>
  <si>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</si>
  <si>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</si>
  <si>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</si>
  <si>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</si>
  <si>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</si>
  <si>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</si>
  <si>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</si>
  <si>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</si>
  <si>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</si>
  <si>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</si>
  <si>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</si>
  <si>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</si>
  <si>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</si>
  <si>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</si>
  <si>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</si>
  <si>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</si>
  <si>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</si>
  <si>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</si>
  <si>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</si>
  <si>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</si>
  <si>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</si>
  <si>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</si>
  <si>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</si>
  <si>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</si>
  <si>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</si>
  <si>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</si>
  <si>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</si>
  <si>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</si>
  <si>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</si>
  <si>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</si>
  <si>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</si>
  <si>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</si>
  <si>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</si>
  <si>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</si>
  <si>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</si>
  <si>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</si>
  <si>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</si>
  <si>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</si>
  <si>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</si>
  <si>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</si>
  <si>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</si>
  <si>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</si>
  <si>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</si>
  <si>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</si>
  <si>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</si>
  <si>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</si>
  <si>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</si>
  <si>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</si>
  <si>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</si>
  <si>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</si>
  <si>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</si>
  <si>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</si>
  <si>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</si>
  <si>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</si>
  <si>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</si>
  <si>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</si>
  <si>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</si>
  <si>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</si>
  <si>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</si>
  <si>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</si>
  <si>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</si>
  <si>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</si>
  <si>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</si>
  <si>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</si>
  <si>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</si>
  <si>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</si>
  <si>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</si>
  <si>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</si>
  <si>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</si>
  <si>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</si>
  <si>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</si>
  <si>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</si>
  <si>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</si>
  <si>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</si>
  <si>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</si>
  <si>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</si>
  <si>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</si>
  <si>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</si>
  <si>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</si>
  <si>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</si>
  <si>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</si>
  <si>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</si>
  <si>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</si>
  <si>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</si>
  <si>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</si>
  <si>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</si>
  <si>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</si>
  <si>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</si>
  <si>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</si>
  <si>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</si>
  <si>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</si>
  <si>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</si>
  <si>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</si>
  <si>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</si>
  <si>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</si>
  <si>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</si>
  <si>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</si>
  <si>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</si>
  <si>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</si>
  <si>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</si>
  <si>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</si>
  <si>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</si>
  <si>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</si>
  <si>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</si>
  <si>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</si>
  <si>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</si>
  <si>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</si>
  <si>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</si>
  <si>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</si>
  <si>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</si>
  <si>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</si>
  <si>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</si>
  <si>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</si>
  <si>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</si>
  <si>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</si>
  <si>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</si>
  <si>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</si>
  <si>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</si>
  <si>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</si>
  <si>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</si>
  <si>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</si>
  <si>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</si>
  <si>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</si>
  <si>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</si>
  <si>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</si>
  <si>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</si>
  <si>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</si>
  <si>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</si>
  <si>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</si>
  <si>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</si>
  <si>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</si>
  <si>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</si>
  <si>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</si>
  <si>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</si>
  <si>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</si>
  <si>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</si>
  <si>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</si>
  <si>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</si>
  <si>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</si>
  <si>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</si>
  <si>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</si>
  <si>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</si>
  <si>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</si>
  <si>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</si>
  <si>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</si>
  <si>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</si>
  <si>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</si>
  <si>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</si>
  <si>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</si>
  <si>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</si>
  <si>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</si>
  <si>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</si>
  <si>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</si>
  <si>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</si>
  <si>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</si>
  <si>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</si>
  <si>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</si>
  <si>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</si>
  <si>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</si>
  <si>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</si>
  <si>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</si>
  <si>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</si>
  <si>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</si>
  <si>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</si>
  <si>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</si>
  <si>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</si>
  <si>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</si>
  <si>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</si>
  <si>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</si>
  <si>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</si>
  <si>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</si>
  <si>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</si>
  <si>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</si>
  <si>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</si>
  <si>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</si>
  <si>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</si>
  <si>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</si>
  <si>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</si>
  <si>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</si>
  <si>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</si>
  <si>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</si>
  <si>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</si>
  <si>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</si>
  <si>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</si>
  <si>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</si>
  <si>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</si>
  <si>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</si>
  <si>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</si>
  <si>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</si>
  <si>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</si>
  <si>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</si>
  <si>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</si>
  <si>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</si>
  <si>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</si>
  <si>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</si>
  <si>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</si>
  <si>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</si>
  <si>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</si>
  <si>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</si>
  <si>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</si>
  <si>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</si>
  <si>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</si>
  <si>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</si>
  <si>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</si>
  <si>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</si>
  <si>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</si>
  <si>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</si>
  <si>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</si>
  <si>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</si>
  <si>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</si>
  <si>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</si>
  <si>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</si>
  <si>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</si>
  <si>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</si>
  <si>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</si>
  <si>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</si>
  <si>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</si>
  <si>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</si>
  <si>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</si>
  <si>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</si>
  <si>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</si>
  <si>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</si>
  <si>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</si>
  <si>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</si>
  <si>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</si>
  <si>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</si>
  <si>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</si>
  <si>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</si>
  <si>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</si>
  <si>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</si>
  <si>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</si>
  <si>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</si>
  <si>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</si>
  <si>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</si>
  <si>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</si>
  <si>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</si>
  <si>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</si>
  <si>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</si>
  <si>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</si>
  <si>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</si>
  <si>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</si>
  <si>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</si>
  <si>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</si>
  <si>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</si>
  <si>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</si>
  <si>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</si>
  <si>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</si>
  <si>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</si>
  <si>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</si>
  <si>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</si>
  <si>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</si>
  <si>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</si>
  <si>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</si>
  <si>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</si>
  <si>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</si>
  <si>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</si>
  <si>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</si>
  <si>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</si>
  <si>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</si>
  <si>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</si>
  <si>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</si>
  <si>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</si>
  <si>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</si>
  <si>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</si>
  <si>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</si>
  <si>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</si>
  <si>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</si>
  <si>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</si>
  <si>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</si>
  <si>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</si>
  <si>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</si>
  <si>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</si>
  <si>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</si>
  <si>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</si>
  <si>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</si>
  <si>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</si>
  <si>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</si>
  <si>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</si>
  <si>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</si>
  <si>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</si>
  <si>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</si>
  <si>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</si>
  <si>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</si>
  <si>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</si>
  <si>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</si>
  <si>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</si>
  <si>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</si>
  <si>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</si>
  <si>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</si>
  <si>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</si>
  <si>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</si>
  <si>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</si>
  <si>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</si>
  <si>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</si>
  <si>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</si>
  <si>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</si>
  <si>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</si>
  <si>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</si>
  <si>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</si>
  <si>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</si>
  <si>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</si>
  <si>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</si>
  <si>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</si>
  <si>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</si>
  <si>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</si>
  <si>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</si>
  <si>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</si>
  <si>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</si>
  <si>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</si>
  <si>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</si>
  <si>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</si>
  <si>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</si>
  <si>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</si>
  <si>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</si>
  <si>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</si>
  <si>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</si>
  <si>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</si>
  <si>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</si>
  <si>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</si>
  <si>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</si>
  <si>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</si>
  <si>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</si>
  <si>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</si>
  <si>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</si>
  <si>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</si>
  <si>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</si>
  <si>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</si>
  <si>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</si>
  <si>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</si>
  <si>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</si>
  <si>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</si>
  <si>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</si>
  <si>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</si>
  <si>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</si>
  <si>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</si>
  <si>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</si>
  <si>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</si>
  <si>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</si>
  <si>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</si>
  <si>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</si>
  <si>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</si>
  <si>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</si>
  <si>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</si>
  <si>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</si>
  <si>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</si>
  <si>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</si>
  <si>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</si>
  <si>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</si>
  <si>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</si>
  <si>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</si>
  <si>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</si>
  <si>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</si>
  <si>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</si>
  <si>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</si>
  <si>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</si>
  <si>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</si>
  <si>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</si>
  <si>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</si>
  <si>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</si>
  <si>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</si>
  <si>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</si>
  <si>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</si>
  <si>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</si>
  <si>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</si>
  <si>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</si>
  <si>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</si>
  <si>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</si>
  <si>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</si>
  <si>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</si>
  <si>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</si>
  <si>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</si>
  <si>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</si>
  <si>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</si>
  <si>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</si>
  <si>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</si>
  <si>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</si>
  <si>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</si>
  <si>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</si>
  <si>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</si>
  <si>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</si>
  <si>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</si>
  <si>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</si>
  <si>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</si>
  <si>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</si>
  <si>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</si>
  <si>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</si>
  <si>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</si>
  <si>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</si>
  <si>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</si>
  <si>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</si>
  <si>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</si>
  <si>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</si>
  <si>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</si>
  <si>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</si>
  <si>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</si>
  <si>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</si>
  <si>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</si>
  <si>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</si>
  <si>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</si>
  <si>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</si>
  <si>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</si>
  <si>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</si>
  <si>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</si>
  <si>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</si>
  <si>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</si>
  <si>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</si>
  <si>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</si>
  <si>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</si>
  <si>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</si>
  <si>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</si>
  <si>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</si>
  <si>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</si>
  <si>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</si>
  <si>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</si>
  <si>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</si>
  <si>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</si>
  <si>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</si>
  <si>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</si>
  <si>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</si>
  <si>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</si>
  <si>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</si>
  <si>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</si>
  <si>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</si>
  <si>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</si>
  <si>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</si>
  <si>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</si>
  <si>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</si>
  <si>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</si>
  <si>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</si>
  <si>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</si>
  <si>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</si>
  <si>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</si>
  <si>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</si>
  <si>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</si>
  <si>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</si>
  <si>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</si>
  <si>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</si>
  <si>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</si>
  <si>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</si>
  <si>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</si>
  <si>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</si>
  <si>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</si>
  <si>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</si>
  <si>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</si>
  <si>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</si>
  <si>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</si>
  <si>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</si>
  <si>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</si>
  <si>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</si>
  <si>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</si>
  <si>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</si>
  <si>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</si>
  <si>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</si>
  <si>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</si>
  <si>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</si>
  <si>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</si>
  <si>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</si>
  <si>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</si>
  <si>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</si>
  <si>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</si>
  <si>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</si>
  <si>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</si>
  <si>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</si>
  <si>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</si>
  <si>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</si>
  <si>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</si>
  <si>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</si>
  <si>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</si>
  <si>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</si>
  <si>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</si>
  <si>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</si>
  <si>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</si>
  <si>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</si>
  <si>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</si>
  <si>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</si>
  <si>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</si>
  <si>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</si>
  <si>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</si>
  <si>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</si>
  <si>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</si>
  <si>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</si>
  <si>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</si>
  <si>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</si>
  <si>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</si>
  <si>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</si>
  <si>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</si>
  <si>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</si>
  <si>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</si>
  <si>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</si>
  <si>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</si>
  <si>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</si>
  <si>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</si>
  <si>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</si>
  <si>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</si>
  <si>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</si>
  <si>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</si>
  <si>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</si>
  <si>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</si>
  <si>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</si>
  <si>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</si>
  <si>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</si>
  <si>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</si>
  <si>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</si>
  <si>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</si>
  <si>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</si>
  <si>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</si>
  <si>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</si>
  <si>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</si>
  <si>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</si>
  <si>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</si>
  <si>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</si>
  <si>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</si>
  <si>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</si>
  <si>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</si>
  <si>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</si>
  <si>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</si>
  <si>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</si>
  <si>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</si>
  <si>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</si>
  <si>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</si>
  <si>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</si>
  <si>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</si>
  <si>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</si>
  <si>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</si>
  <si>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</si>
  <si>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</si>
  <si>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</si>
  <si>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</si>
  <si>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</si>
  <si>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</si>
  <si>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</si>
  <si>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</si>
  <si>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</si>
  <si>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</si>
  <si>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</si>
  <si>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</si>
  <si>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</si>
  <si>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</si>
  <si>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</si>
  <si>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</si>
  <si>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</si>
  <si>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</si>
  <si>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</si>
  <si>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</si>
  <si>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</si>
  <si>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</si>
  <si>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</si>
  <si>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</si>
  <si>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</si>
  <si>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</si>
  <si>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</si>
  <si>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</si>
  <si>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</si>
  <si>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</si>
  <si>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</si>
  <si>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</si>
  <si>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</si>
  <si>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</si>
  <si>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</si>
  <si>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</si>
  <si>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</si>
  <si>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</si>
  <si>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</si>
  <si>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</si>
  <si>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</si>
  <si>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</si>
  <si>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</si>
  <si>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</si>
  <si>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</si>
  <si>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</si>
  <si>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</si>
  <si>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</si>
  <si>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</si>
  <si>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</si>
  <si>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</si>
  <si>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</si>
  <si>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</si>
  <si>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</si>
  <si>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</si>
  <si>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</si>
  <si>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</si>
  <si>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</si>
  <si>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</si>
  <si>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</si>
  <si>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</si>
  <si>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</si>
  <si>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</si>
  <si>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</si>
  <si>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</si>
  <si>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</si>
  <si>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</si>
  <si>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</si>
  <si>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</si>
  <si>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</si>
  <si>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</si>
  <si>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</si>
  <si>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</si>
  <si>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</si>
  <si>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</si>
  <si>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</si>
  <si>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</si>
  <si>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</si>
  <si>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</si>
  <si>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</si>
  <si>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</si>
  <si>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</si>
  <si>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</si>
  <si>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</si>
  <si>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</si>
  <si>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</si>
  <si>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</si>
  <si>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</si>
  <si>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</si>
  <si>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</si>
  <si>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</si>
  <si>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</si>
  <si>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</si>
  <si>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</si>
  <si>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</si>
  <si>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</si>
  <si>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</si>
  <si>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</si>
  <si>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</si>
  <si>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</si>
  <si>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</si>
  <si>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</si>
  <si>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</si>
  <si>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</si>
  <si>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</si>
  <si>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</si>
  <si>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</si>
  <si>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</si>
  <si>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</si>
  <si>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</si>
  <si>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</si>
  <si>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</si>
  <si>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</si>
  <si>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</si>
  <si>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</si>
  <si>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</si>
  <si>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</si>
  <si>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</si>
  <si>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</si>
  <si>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</si>
  <si>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</si>
  <si>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</si>
  <si>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</si>
  <si>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</si>
  <si>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</si>
  <si>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</si>
  <si>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</si>
  <si>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</si>
  <si>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</si>
  <si>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</si>
  <si>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</si>
  <si>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</si>
  <si>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</si>
  <si>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</si>
  <si>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</si>
  <si>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</si>
  <si>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</si>
  <si>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</si>
  <si>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</si>
  <si>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</si>
  <si>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</si>
  <si>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</si>
  <si>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</si>
  <si>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</si>
  <si>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</si>
  <si>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</si>
  <si>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</si>
  <si>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</si>
  <si>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</si>
  <si>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</si>
  <si>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</si>
  <si>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</si>
  <si>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</si>
  <si>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</si>
  <si>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</si>
  <si>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</si>
  <si>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</si>
  <si>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</si>
  <si>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</si>
  <si>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</si>
  <si>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</si>
  <si>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</si>
  <si>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</si>
  <si>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</si>
  <si>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</si>
  <si>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</si>
  <si>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</si>
  <si>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</si>
  <si>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</si>
  <si>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</si>
  <si>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</si>
  <si>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</si>
  <si>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</si>
  <si>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</si>
  <si>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</si>
  <si>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</si>
  <si>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</si>
  <si>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</si>
  <si>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</si>
  <si>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</si>
  <si>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</si>
  <si>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</si>
  <si>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</si>
  <si>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</si>
  <si>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</si>
  <si>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</si>
  <si>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</si>
  <si>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</si>
  <si>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</si>
  <si>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</si>
  <si>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</si>
  <si>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</si>
  <si>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</si>
  <si>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</si>
  <si>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</si>
  <si>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</si>
  <si>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</si>
  <si>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</si>
  <si>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</si>
  <si>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</si>
  <si>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</si>
  <si>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</si>
  <si>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</si>
  <si>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</si>
  <si>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</si>
  <si>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</si>
  <si>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</si>
  <si>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</si>
  <si>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</si>
  <si>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</si>
  <si>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</si>
  <si>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</si>
  <si>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</si>
  <si>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</si>
  <si>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</si>
  <si>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</si>
  <si>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</si>
  <si>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</si>
  <si>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</si>
  <si>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</si>
  <si>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</si>
  <si>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</si>
  <si>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</si>
  <si>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</si>
  <si>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</si>
  <si>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</si>
  <si>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</si>
  <si>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</si>
  <si>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</si>
  <si>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</si>
  <si>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</si>
  <si>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</si>
  <si>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</si>
  <si>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</si>
  <si>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</si>
  <si>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</si>
  <si>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</si>
  <si>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</si>
  <si>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</si>
  <si>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</si>
  <si>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</si>
  <si>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</si>
  <si>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</si>
  <si>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</si>
  <si>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</si>
  <si>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</si>
  <si>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</si>
  <si>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</si>
  <si>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</si>
  <si>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</si>
  <si>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</si>
  <si>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</si>
  <si>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</si>
  <si>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</si>
  <si>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</si>
  <si>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</si>
  <si>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</si>
  <si>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</si>
  <si>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</si>
  <si>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</si>
  <si>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</si>
  <si>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</si>
  <si>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</si>
  <si>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</si>
  <si>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</si>
  <si>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</si>
  <si>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</si>
  <si>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</si>
  <si>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</si>
  <si>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</si>
  <si>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</si>
  <si>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</si>
  <si>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</si>
  <si>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</si>
  <si>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</si>
  <si>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</si>
  <si>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</si>
  <si>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</si>
  <si>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</si>
  <si>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</si>
  <si>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</si>
  <si>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</si>
  <si>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</si>
  <si>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</si>
  <si>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</si>
  <si>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</si>
  <si>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</si>
  <si>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</si>
  <si>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</si>
  <si>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</si>
  <si>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</si>
  <si>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</si>
  <si>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</si>
  <si>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</si>
  <si>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</si>
  <si>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</si>
  <si>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</si>
  <si>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</si>
  <si>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</si>
  <si>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</si>
  <si>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</si>
  <si>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</si>
  <si>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</si>
  <si>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</si>
  <si>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</si>
  <si>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</si>
  <si>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</si>
  <si>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</si>
  <si>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</si>
  <si>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</si>
  <si>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</si>
  <si>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</si>
  <si>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</si>
  <si>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</si>
  <si>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</si>
  <si>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</si>
  <si>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</si>
  <si>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</si>
  <si>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</si>
  <si>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</si>
  <si>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</si>
  <si>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</si>
  <si>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</si>
  <si>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</si>
  <si>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</si>
  <si>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</si>
  <si>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</si>
  <si>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</si>
  <si>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</si>
  <si>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</si>
  <si>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</si>
  <si>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</si>
  <si>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</si>
  <si>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</si>
  <si>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</si>
  <si>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</si>
  <si>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</si>
  <si>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</si>
  <si>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</si>
  <si>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</si>
  <si>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</si>
  <si>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</si>
  <si>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</si>
  <si>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</si>
  <si>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</si>
  <si>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</si>
  <si>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</si>
  <si>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</si>
  <si>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</si>
  <si>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</si>
  <si>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</si>
  <si>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</si>
  <si>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</si>
  <si>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</si>
  <si>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</si>
  <si>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</si>
  <si>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</si>
  <si>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</si>
  <si>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</si>
  <si>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</si>
  <si>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</si>
  <si>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</si>
  <si>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</si>
  <si>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</si>
  <si>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</si>
  <si>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</si>
  <si>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</si>
  <si>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</si>
  <si>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</si>
  <si>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</si>
  <si>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</si>
  <si>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</si>
  <si>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</si>
  <si>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</si>
  <si>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</si>
  <si>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</si>
  <si>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</si>
  <si>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</si>
  <si>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</si>
  <si>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</si>
  <si>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</si>
  <si>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</si>
  <si>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</si>
  <si>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</si>
  <si>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</si>
  <si>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</si>
  <si>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</si>
  <si>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</si>
  <si>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</si>
  <si>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</si>
  <si>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</si>
  <si>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</si>
  <si>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</si>
  <si>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</si>
  <si>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</si>
  <si>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</si>
  <si>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</si>
  <si>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</si>
  <si>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</si>
  <si>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</si>
  <si>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</si>
  <si>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</si>
  <si>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</si>
  <si>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</si>
  <si>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</si>
  <si>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</si>
  <si>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</si>
  <si>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</si>
  <si>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</si>
  <si>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</si>
  <si>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</si>
  <si>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</si>
  <si>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</si>
  <si>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</si>
  <si>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</si>
  <si>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</si>
  <si>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</si>
  <si>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</si>
  <si>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</si>
  <si>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</si>
  <si>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</si>
  <si>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</si>
  <si>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</si>
  <si>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</si>
  <si>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</si>
  <si>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</si>
  <si>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</si>
  <si>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</si>
  <si>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</si>
  <si>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</si>
  <si>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</si>
  <si>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</si>
  <si>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</si>
  <si>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</si>
  <si>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</si>
  <si>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</si>
  <si>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</si>
  <si>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</si>
  <si>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</si>
  <si>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</si>
  <si>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</si>
  <si>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</si>
  <si>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</si>
  <si>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</si>
  <si>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</si>
  <si>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</si>
  <si>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</si>
  <si>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</si>
  <si>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</si>
  <si>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</si>
  <si>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</si>
  <si>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</si>
  <si>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</si>
  <si>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</si>
  <si>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</si>
  <si>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</si>
  <si>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</si>
  <si>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</si>
  <si>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</si>
  <si>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</si>
  <si>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</si>
  <si>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</si>
  <si>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</si>
  <si>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</si>
  <si>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</si>
  <si>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</si>
  <si>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</si>
  <si>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</si>
  <si>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</si>
  <si>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</si>
  <si>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</si>
  <si>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</si>
  <si>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</si>
  <si>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</si>
  <si>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</si>
  <si>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</si>
  <si>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</si>
  <si>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</si>
  <si>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</si>
  <si>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</si>
  <si>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</si>
  <si>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</si>
  <si>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</si>
  <si>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</si>
  <si>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</si>
  <si>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</si>
  <si>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</si>
  <si>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</si>
  <si>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</si>
  <si>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</si>
  <si>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</si>
  <si>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</si>
  <si>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</si>
  <si>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</si>
  <si>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</si>
  <si>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</si>
  <si>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</si>
  <si>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</si>
  <si>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</si>
  <si>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</si>
  <si>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</si>
  <si>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</si>
  <si>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</si>
  <si>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</si>
  <si>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</si>
  <si>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</si>
  <si>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</si>
  <si>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</si>
  <si>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</si>
  <si>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</si>
  <si>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</si>
  <si>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</si>
  <si>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</si>
  <si>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</si>
  <si>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</si>
  <si>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</si>
  <si>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</si>
  <si>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</si>
  <si>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</si>
  <si>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</si>
  <si>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</si>
  <si>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</si>
  <si>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</si>
  <si>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</si>
  <si>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</si>
  <si>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</si>
  <si>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</si>
  <si>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</si>
  <si>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</si>
  <si>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</si>
  <si>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</si>
  <si>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</si>
  <si>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</si>
  <si>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</si>
  <si>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</si>
  <si>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</si>
  <si>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</si>
  <si>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</si>
  <si>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</si>
  <si>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</si>
  <si>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</si>
  <si>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</si>
  <si>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</si>
  <si>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</si>
  <si>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</si>
  <si>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</si>
  <si>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</si>
  <si>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</si>
  <si>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</si>
  <si>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</si>
  <si>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</si>
  <si>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</si>
  <si>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</si>
  <si>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</si>
  <si>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</si>
  <si>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</si>
  <si>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</si>
  <si>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</si>
  <si>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</si>
  <si>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</si>
  <si>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</si>
  <si>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</si>
  <si>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</si>
  <si>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</si>
  <si>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</si>
  <si>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</si>
  <si>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</si>
  <si>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</si>
  <si>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</si>
  <si>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</si>
  <si>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</si>
  <si>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</si>
  <si>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</si>
  <si>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</si>
  <si>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</si>
  <si>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</si>
  <si>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</si>
  <si>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</si>
  <si>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</si>
  <si>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</si>
  <si>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</si>
  <si>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</si>
  <si>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</si>
  <si>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</si>
  <si>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</si>
  <si>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</si>
  <si>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</si>
  <si>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</si>
  <si>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</si>
  <si>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</si>
  <si>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</si>
  <si>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</si>
  <si>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</si>
  <si>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</si>
  <si>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</si>
  <si>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</si>
  <si>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</si>
  <si>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</si>
  <si>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</si>
  <si>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</si>
  <si>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</si>
  <si>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</si>
  <si>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</si>
  <si>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</si>
  <si>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</si>
  <si>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</si>
  <si>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</si>
  <si>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</si>
  <si>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</si>
  <si>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</si>
  <si>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</si>
  <si>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</si>
  <si>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</si>
  <si>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</si>
  <si>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</si>
  <si>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</si>
  <si>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</si>
  <si>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</si>
  <si>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</si>
  <si>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</si>
  <si>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</si>
  <si>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</si>
  <si>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</si>
  <si>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</si>
  <si>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</si>
  <si>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</si>
  <si>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</si>
  <si>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</si>
  <si>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</si>
  <si>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</si>
  <si>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</si>
  <si>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</si>
  <si>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</si>
  <si>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</si>
  <si>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</si>
  <si>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</si>
  <si>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</si>
  <si>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</si>
  <si>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</si>
  <si>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</si>
  <si>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</si>
  <si>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</si>
  <si>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</si>
  <si>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</si>
  <si>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</si>
  <si>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</si>
  <si>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</si>
  <si>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</si>
  <si>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</si>
  <si>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</si>
  <si>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</si>
  <si>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</si>
  <si>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</si>
  <si>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</si>
  <si>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</si>
  <si>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</si>
  <si>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</si>
  <si>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</si>
  <si>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</si>
  <si>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</si>
  <si>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</si>
  <si>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</si>
  <si>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</si>
  <si>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</si>
  <si>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</si>
  <si>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</si>
  <si>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</si>
  <si>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</si>
  <si>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</si>
  <si>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</si>
  <si>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</si>
  <si>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</si>
  <si>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</si>
  <si>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</si>
  <si>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</si>
  <si>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</si>
  <si>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</si>
  <si>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</si>
  <si>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</si>
  <si>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</si>
  <si>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</si>
  <si>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</si>
  <si>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</si>
  <si>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</si>
  <si>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</si>
  <si>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</si>
  <si>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</si>
  <si>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</si>
  <si>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</si>
  <si>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</si>
  <si>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</si>
  <si>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</si>
  <si>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</si>
  <si>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</si>
  <si>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</si>
  <si>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</si>
  <si>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</si>
  <si>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</si>
  <si>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</si>
  <si>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</si>
  <si>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</si>
  <si>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</si>
  <si>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</si>
  <si>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</si>
  <si>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</si>
  <si>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</si>
  <si>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</si>
  <si>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</si>
  <si>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</si>
  <si>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</si>
  <si>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</si>
  <si>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</si>
  <si>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</si>
  <si>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</si>
  <si>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</si>
  <si>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</si>
  <si>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</si>
  <si>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</si>
  <si>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</si>
  <si>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</si>
  <si>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</si>
  <si>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</si>
  <si>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</si>
  <si>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</si>
  <si>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</si>
  <si>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</si>
  <si>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</si>
  <si>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</si>
  <si>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</si>
  <si>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</si>
  <si>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</si>
  <si>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</si>
  <si>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</si>
  <si>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</si>
  <si>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</si>
  <si>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</si>
  <si>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</si>
  <si>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</si>
  <si>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</si>
  <si>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</si>
  <si>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</si>
  <si>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</si>
  <si>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</si>
  <si>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</si>
  <si>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</si>
  <si>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</si>
  <si>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</si>
  <si>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</si>
  <si>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</si>
  <si>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</si>
  <si>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</si>
  <si>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</si>
  <si>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</si>
  <si>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</si>
  <si>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</si>
  <si>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</si>
  <si>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</si>
  <si>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</si>
  <si>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</si>
  <si>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</si>
  <si>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</si>
  <si>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</si>
  <si>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</si>
  <si>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</si>
  <si>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</si>
  <si>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</si>
  <si>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</si>
  <si>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</si>
  <si>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</si>
  <si>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</si>
  <si>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</si>
  <si>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</si>
  <si>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</si>
  <si>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</si>
  <si>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</si>
  <si>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</si>
  <si>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</si>
  <si>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</si>
  <si>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</si>
  <si>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</si>
  <si>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</si>
  <si>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</si>
  <si>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</si>
  <si>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</si>
  <si>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</si>
  <si>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</si>
  <si>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</si>
  <si>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</si>
  <si>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</si>
  <si>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</si>
  <si>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</si>
  <si>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</si>
  <si>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</si>
  <si>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</si>
  <si>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</si>
  <si>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</si>
  <si>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</si>
  <si>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</si>
  <si>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</si>
  <si>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</si>
  <si>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</si>
  <si>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</si>
  <si>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</si>
  <si>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</si>
  <si>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</si>
  <si>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</si>
  <si>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</si>
  <si>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</si>
  <si>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</si>
  <si>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</si>
  <si>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</si>
  <si>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</si>
  <si>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</si>
  <si>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</si>
  <si>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</si>
  <si>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</si>
  <si>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</si>
  <si>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</si>
  <si>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</si>
  <si>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</si>
  <si>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</si>
  <si>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</si>
  <si>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</si>
  <si>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</si>
  <si>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</si>
  <si>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</si>
  <si>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</si>
  <si>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</si>
  <si>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</si>
  <si>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</si>
  <si>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</si>
  <si>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</si>
  <si>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</si>
  <si>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</si>
  <si>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</si>
  <si>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</si>
  <si>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</si>
  <si>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</si>
  <si>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</si>
  <si>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</si>
  <si>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</si>
  <si>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</si>
  <si>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</si>
  <si>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</si>
  <si>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</si>
  <si>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</si>
  <si>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</si>
  <si>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</si>
  <si>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</si>
  <si>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</si>
  <si>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</si>
  <si>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</si>
  <si>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</si>
  <si>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</si>
  <si>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</si>
  <si>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</si>
  <si>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</si>
  <si>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</si>
  <si>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</si>
  <si>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</si>
  <si>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</si>
  <si>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</si>
  <si>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</si>
  <si>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</si>
  <si>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</si>
  <si>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</si>
  <si>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</si>
  <si>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</si>
  <si>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</si>
  <si>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</si>
  <si>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</si>
  <si>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</si>
  <si>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</si>
  <si>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</si>
  <si>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</si>
  <si>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</si>
  <si>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</si>
  <si>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</si>
  <si>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</si>
  <si>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</si>
  <si>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</si>
  <si>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</si>
  <si>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</si>
  <si>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</si>
  <si>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</si>
  <si>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</si>
  <si>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</si>
  <si>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</si>
  <si>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</si>
  <si>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</si>
  <si>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</si>
  <si>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</si>
  <si>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</si>
  <si>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</si>
  <si>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</si>
  <si>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</si>
  <si>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</si>
  <si>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</si>
  <si>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</si>
  <si>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</si>
  <si>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</si>
  <si>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</si>
  <si>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</si>
  <si>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</si>
  <si>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</si>
  <si>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</si>
  <si>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</si>
  <si>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</si>
  <si>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</si>
  <si>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</si>
  <si>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</si>
  <si>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</si>
  <si>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</si>
  <si>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</si>
  <si>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</si>
  <si>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</si>
  <si>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</si>
  <si>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</si>
  <si>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</si>
  <si>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</si>
  <si>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</si>
  <si>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</si>
  <si>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</si>
  <si>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</si>
  <si>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</si>
  <si>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</si>
  <si>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</si>
  <si>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</si>
  <si>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</si>
  <si>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</si>
  <si>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</si>
  <si>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</si>
  <si>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</si>
  <si>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</si>
  <si>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</si>
  <si>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</si>
  <si>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</si>
  <si>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</si>
  <si>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</si>
  <si>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</si>
  <si>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</si>
  <si>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</si>
  <si>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</si>
  <si>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</si>
  <si>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</si>
  <si>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</si>
  <si>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</si>
  <si>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</si>
  <si>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</si>
  <si>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</si>
  <si>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</si>
  <si>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</si>
  <si>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</si>
  <si>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</si>
  <si>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</si>
  <si>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</si>
  <si>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</si>
  <si>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</si>
  <si>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</si>
  <si>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</si>
  <si>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</si>
  <si>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</si>
  <si>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</si>
  <si>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</si>
  <si>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</si>
  <si>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</si>
  <si>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</si>
  <si>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</si>
  <si>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</si>
  <si>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</si>
  <si>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</si>
  <si>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</si>
  <si>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</si>
  <si>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</si>
  <si>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</si>
  <si>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</si>
  <si>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</si>
  <si>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</si>
  <si>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</si>
  <si>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</si>
  <si>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</si>
  <si>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</si>
  <si>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</si>
  <si>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</si>
  <si>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</si>
  <si>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</si>
  <si>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</si>
  <si>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</si>
  <si>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</si>
  <si>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</si>
  <si>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</si>
  <si>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</si>
  <si>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</si>
  <si>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</si>
  <si>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</si>
  <si>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</si>
  <si>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</si>
  <si>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</si>
  <si>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</si>
  <si>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</si>
  <si>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</si>
  <si>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</si>
  <si>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</si>
  <si>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</si>
  <si>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</si>
  <si>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</si>
  <si>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</si>
  <si>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</si>
  <si>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</si>
  <si>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</si>
  <si>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</si>
  <si>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</si>
  <si>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</si>
  <si>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</si>
  <si>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</si>
  <si>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</si>
  <si>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</si>
  <si>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</si>
  <si>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</si>
  <si>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</si>
  <si>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</si>
  <si>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</si>
  <si>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</si>
  <si>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</si>
  <si>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</si>
  <si>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</si>
  <si>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</si>
  <si>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</si>
  <si>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</si>
  <si>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</si>
  <si>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</si>
  <si>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</si>
  <si>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</si>
  <si>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</si>
  <si>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</si>
  <si>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</si>
  <si>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</si>
  <si>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</si>
  <si>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</si>
  <si>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</si>
  <si>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</si>
  <si>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</si>
  <si>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</si>
  <si>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</si>
  <si>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</si>
  <si>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</si>
  <si>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</si>
  <si>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</si>
  <si>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</si>
  <si>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</si>
  <si>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</si>
  <si>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</si>
  <si>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</si>
  <si>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</si>
  <si>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</si>
  <si>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</si>
  <si>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</si>
  <si>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</si>
  <si>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</si>
  <si>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</si>
  <si>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</si>
  <si>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</si>
  <si>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</si>
  <si>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</si>
  <si>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</si>
  <si>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</si>
  <si>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</si>
  <si>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</si>
  <si>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</si>
  <si>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</si>
  <si>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</si>
  <si>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</si>
  <si>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</si>
  <si>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</si>
  <si>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</si>
  <si>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</si>
  <si>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</si>
  <si>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</si>
  <si>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</si>
  <si>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</si>
  <si>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</si>
  <si>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</si>
  <si>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</si>
  <si>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</si>
  <si>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</si>
  <si>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</si>
  <si>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</si>
  <si>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</si>
  <si>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</si>
  <si>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</si>
  <si>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</si>
  <si>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</si>
  <si>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</si>
  <si>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</si>
  <si>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</si>
  <si>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</si>
  <si>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</si>
  <si>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</si>
  <si>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</si>
  <si>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</si>
  <si>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</si>
  <si>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</si>
  <si>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</si>
  <si>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</si>
  <si>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</si>
  <si>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</si>
  <si>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</si>
  <si>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</si>
  <si>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</si>
  <si>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</si>
  <si>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</si>
  <si>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</si>
  <si>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</si>
  <si>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</si>
  <si>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</si>
  <si>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</si>
  <si>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</si>
  <si>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</si>
  <si>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</si>
  <si>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</si>
  <si>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</si>
  <si>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</si>
  <si>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</si>
  <si>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</si>
  <si>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</si>
  <si>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</si>
  <si>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</si>
  <si>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</si>
  <si>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</si>
  <si>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</si>
  <si>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</si>
  <si>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</si>
  <si>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</si>
  <si>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</si>
  <si>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</si>
  <si>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</si>
  <si>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</si>
  <si>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</si>
  <si>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</si>
  <si>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</si>
  <si>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</si>
  <si>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</si>
  <si>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</si>
  <si>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</si>
  <si>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</si>
  <si>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</si>
  <si>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</si>
  <si>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</si>
  <si>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</si>
  <si>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</si>
  <si>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</si>
  <si>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</si>
  <si>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</si>
  <si>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</si>
  <si>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</si>
  <si>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</si>
  <si>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</si>
  <si>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</si>
  <si>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</si>
  <si>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</si>
  <si>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</si>
  <si>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</si>
  <si>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</si>
  <si>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</si>
  <si>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</si>
  <si>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</si>
  <si>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</si>
  <si>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</si>
  <si>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</si>
  <si>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</si>
  <si>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</si>
  <si>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</si>
  <si>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</si>
  <si>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</si>
  <si>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</si>
  <si>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</si>
  <si>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</si>
  <si>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</si>
  <si>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</si>
  <si>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</si>
  <si>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</si>
  <si>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</si>
  <si>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</si>
  <si>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</si>
  <si>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</si>
  <si>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</si>
  <si>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</si>
  <si>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</si>
  <si>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</si>
  <si>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</si>
  <si>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</si>
  <si>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</si>
  <si>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</si>
  <si>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</si>
  <si>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</si>
  <si>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</si>
  <si>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</si>
  <si>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</si>
  <si>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</si>
  <si>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</si>
  <si>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</si>
  <si>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</si>
  <si>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</si>
  <si>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</si>
  <si>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</si>
  <si>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</si>
  <si>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</si>
  <si>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</si>
  <si>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</si>
  <si>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</si>
  <si>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</si>
  <si>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</si>
  <si>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</si>
  <si>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</si>
  <si>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</si>
  <si>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</si>
  <si>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</si>
  <si>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</si>
  <si>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</si>
  <si>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</si>
  <si>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</si>
  <si>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</si>
  <si>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</si>
  <si>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</si>
  <si>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</si>
  <si>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</si>
  <si>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</si>
  <si>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</si>
  <si>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</si>
  <si>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</si>
  <si>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</si>
  <si>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</si>
  <si>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</si>
  <si>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</si>
  <si>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</si>
  <si>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</si>
  <si>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</si>
  <si>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</si>
  <si>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</si>
  <si>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</si>
  <si>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</si>
  <si>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</si>
  <si>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</si>
  <si>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</si>
  <si>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</si>
  <si>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</si>
  <si>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</si>
  <si>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</si>
  <si>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</si>
  <si>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</si>
  <si>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</si>
  <si>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</si>
  <si>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</si>
  <si>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</si>
  <si>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</si>
  <si>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</si>
  <si>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</si>
  <si>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</si>
  <si>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</si>
  <si>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</si>
  <si>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</si>
  <si>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</si>
  <si>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</si>
  <si>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</si>
  <si>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</si>
  <si>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</si>
  <si>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</si>
  <si>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</si>
  <si>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</si>
  <si>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</si>
  <si>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</si>
  <si>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</si>
  <si>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</si>
  <si>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</si>
  <si>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</si>
  <si>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</si>
  <si>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</si>
  <si>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</si>
  <si>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</si>
  <si>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</si>
  <si>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</si>
  <si>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</si>
  <si>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</si>
  <si>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</si>
  <si>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</si>
  <si>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</si>
  <si>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</si>
  <si>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</si>
  <si>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</si>
  <si>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</si>
  <si>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</si>
  <si>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</si>
  <si>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</si>
  <si>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</si>
  <si>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</si>
  <si>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</si>
  <si>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</si>
  <si>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</si>
  <si>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</si>
  <si>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</si>
  <si>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</si>
  <si>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</si>
  <si>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</si>
  <si>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</si>
  <si>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</si>
  <si>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</si>
  <si>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</si>
  <si>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</si>
  <si>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</si>
  <si>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</si>
  <si>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</si>
  <si>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</si>
  <si>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</si>
  <si>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</si>
  <si>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</si>
  <si>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</si>
  <si>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</si>
  <si>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</si>
  <si>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</si>
  <si>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</si>
  <si>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</si>
  <si>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</si>
  <si>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</si>
  <si>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</si>
  <si>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</si>
  <si>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</si>
  <si>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</si>
  <si>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</si>
  <si>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</si>
  <si>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</si>
  <si>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</si>
  <si>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</si>
  <si>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</si>
  <si>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</si>
  <si>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</si>
  <si>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</si>
  <si>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</si>
  <si>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</si>
  <si>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</si>
  <si>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</si>
  <si>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</si>
  <si>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</si>
  <si>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</si>
  <si>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</si>
  <si>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</si>
  <si>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</si>
  <si>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</si>
  <si>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</si>
  <si>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</si>
  <si>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</si>
  <si>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</si>
  <si>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</si>
  <si>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</si>
  <si>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</si>
  <si>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</si>
  <si>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</si>
  <si>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</si>
  <si>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</si>
  <si>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</si>
  <si>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</si>
  <si>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</si>
  <si>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</si>
  <si>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</si>
  <si>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</si>
  <si>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</si>
  <si>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</si>
  <si>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</si>
  <si>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</si>
  <si>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</si>
  <si>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</si>
  <si>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</si>
  <si>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</si>
  <si>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</si>
  <si>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</si>
  <si>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</si>
  <si>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</si>
  <si>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</si>
  <si>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</si>
  <si>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</si>
  <si>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</si>
  <si>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</si>
  <si>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</si>
  <si>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</si>
  <si>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</si>
  <si>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</si>
  <si>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</si>
  <si>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</si>
  <si>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</si>
  <si>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</si>
  <si>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</si>
  <si>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</si>
  <si>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</si>
  <si>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</si>
  <si>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</si>
  <si>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</si>
  <si>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</si>
  <si>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</si>
  <si>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</si>
  <si>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</si>
  <si>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</si>
  <si>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</si>
  <si>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</si>
  <si>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</si>
  <si>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</si>
  <si>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</si>
  <si>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</si>
  <si>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</si>
  <si>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</si>
  <si>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</si>
  <si>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</si>
  <si>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</si>
  <si>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</si>
  <si>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</si>
  <si>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</si>
  <si>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</si>
  <si>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</si>
  <si>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</si>
  <si>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</si>
  <si>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</si>
  <si>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</si>
  <si>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</si>
  <si>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</si>
  <si>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</si>
  <si>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</si>
  <si>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</si>
  <si>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</si>
  <si>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</si>
  <si>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</si>
  <si>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</si>
  <si>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</si>
  <si>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</si>
  <si>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</si>
  <si>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</si>
  <si>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</si>
  <si>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</si>
  <si>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</si>
  <si>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</si>
  <si>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</si>
  <si>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</si>
  <si>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</si>
  <si>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</si>
  <si>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</si>
  <si>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</si>
  <si>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</si>
  <si>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</si>
  <si>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</si>
  <si>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</si>
  <si>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</si>
  <si>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</si>
  <si>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</si>
  <si>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</si>
  <si>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</si>
  <si>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</si>
  <si>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</si>
  <si>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</si>
  <si>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</si>
  <si>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</si>
  <si>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</si>
  <si>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</si>
  <si>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</si>
  <si>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</si>
  <si>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</si>
  <si>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</si>
  <si>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</si>
  <si>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</si>
  <si>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</si>
  <si>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</si>
  <si>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</si>
  <si>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</si>
  <si>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</si>
  <si>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</si>
  <si>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</si>
  <si>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</si>
  <si>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</si>
  <si>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</si>
  <si>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</si>
  <si>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</si>
  <si>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</si>
  <si>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</si>
  <si>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</si>
  <si>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</si>
  <si>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</si>
  <si>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</si>
  <si>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</si>
  <si>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</si>
  <si>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</si>
  <si>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</si>
  <si>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</si>
  <si>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</si>
  <si>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</si>
  <si>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</si>
  <si>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</si>
  <si>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</si>
  <si>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</si>
  <si>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</si>
  <si>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</si>
  <si>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</si>
  <si>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</si>
  <si>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</si>
  <si>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</si>
  <si>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</si>
  <si>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</si>
  <si>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</si>
  <si>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</si>
  <si>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</si>
  <si>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</si>
  <si>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</si>
  <si>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</si>
  <si>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</si>
  <si>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</si>
  <si>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</si>
  <si>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</si>
  <si>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</si>
  <si>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</si>
  <si>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</si>
  <si>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</si>
  <si>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</si>
  <si>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</si>
  <si>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</si>
  <si>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</si>
  <si>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</si>
  <si>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</si>
  <si>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</si>
  <si>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</si>
  <si>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</si>
  <si>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</si>
  <si>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</si>
  <si>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</si>
  <si>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</si>
  <si>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</si>
  <si>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</si>
  <si>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</si>
  <si>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</si>
  <si>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</si>
  <si>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</si>
  <si>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</si>
  <si>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</si>
  <si>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</si>
  <si>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</si>
  <si>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</si>
  <si>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</si>
  <si>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</si>
  <si>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</si>
  <si>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</si>
  <si>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</si>
  <si>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</si>
  <si>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</si>
  <si>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</si>
  <si>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</si>
  <si>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</si>
  <si>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</si>
  <si>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</si>
  <si>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</si>
  <si>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</si>
  <si>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</si>
  <si>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</si>
  <si>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</si>
  <si>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</si>
  <si>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</si>
  <si>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</si>
  <si>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</si>
  <si>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</si>
  <si>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</si>
  <si>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</si>
  <si>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</si>
  <si>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</si>
  <si>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</si>
  <si>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</si>
  <si>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</si>
  <si>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</si>
  <si>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</si>
  <si>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</si>
  <si>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</si>
  <si>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</si>
  <si>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</si>
  <si>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</si>
  <si>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</si>
  <si>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</si>
  <si>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</si>
  <si>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</si>
  <si>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</si>
  <si>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</si>
  <si>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</si>
  <si>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</si>
  <si>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</si>
  <si>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</si>
  <si>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</si>
  <si>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</si>
  <si>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</si>
  <si>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</si>
  <si>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</si>
  <si>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</si>
  <si>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</si>
  <si>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</si>
  <si>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</si>
  <si>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</si>
  <si>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</si>
  <si>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</si>
  <si>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</si>
  <si>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</si>
  <si>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</si>
  <si>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</si>
  <si>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</si>
  <si>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</si>
  <si>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</si>
  <si>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</si>
  <si>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</si>
  <si>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</si>
  <si>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</si>
  <si>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</si>
  <si>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</si>
  <si>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</si>
  <si>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</si>
  <si>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</si>
  <si>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</si>
  <si>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</si>
  <si>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</si>
  <si>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</si>
  <si>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</si>
  <si>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</si>
  <si>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</si>
  <si>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</si>
  <si>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</si>
  <si>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</si>
  <si>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</si>
  <si>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</si>
  <si>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</si>
  <si>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</si>
  <si>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</si>
  <si>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</si>
  <si>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</si>
  <si>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</si>
  <si>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</si>
  <si>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</si>
  <si>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</si>
  <si>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</si>
  <si>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</si>
  <si>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</si>
  <si>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</si>
  <si>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</si>
  <si>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</si>
  <si>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</si>
  <si>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</si>
  <si>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</si>
  <si>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</si>
  <si>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</si>
  <si>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</si>
  <si>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</si>
  <si>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</si>
  <si>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</si>
  <si>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</si>
  <si>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</si>
  <si>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</si>
  <si>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</si>
  <si>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</si>
  <si>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</si>
  <si>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</si>
  <si>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</si>
  <si>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</si>
  <si>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</si>
  <si>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</si>
  <si>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</si>
  <si>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</si>
  <si>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</si>
  <si>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</si>
  <si>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</si>
  <si>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</si>
  <si>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</si>
  <si>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</si>
  <si>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</si>
  <si>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</si>
  <si>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</si>
  <si>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</si>
  <si>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</si>
  <si>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</si>
  <si>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</si>
  <si>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</si>
  <si>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</si>
  <si>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</si>
  <si>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</si>
  <si>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</si>
  <si>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</si>
  <si>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</si>
  <si>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</si>
  <si>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</si>
  <si>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</si>
  <si>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</si>
  <si>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</si>
  <si>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</si>
  <si>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</si>
  <si>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</si>
  <si>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</si>
  <si>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</si>
  <si>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</si>
  <si>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</si>
  <si>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</si>
  <si>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</si>
  <si>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</si>
  <si>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</si>
  <si>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</si>
  <si>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</si>
  <si>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</si>
  <si>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</si>
  <si>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</si>
  <si>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</si>
  <si>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</si>
  <si>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</si>
  <si>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</si>
  <si>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</si>
  <si>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</si>
  <si>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</si>
  <si>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</si>
  <si>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</si>
  <si>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</si>
  <si>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</si>
  <si>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</si>
  <si>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</si>
  <si>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</si>
  <si>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</si>
  <si>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</si>
  <si>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</si>
  <si>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</si>
  <si>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</si>
  <si>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</si>
  <si>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</si>
  <si>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</si>
  <si>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</si>
  <si>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</si>
  <si>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</si>
  <si>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</si>
  <si>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</si>
  <si>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</si>
  <si>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</si>
  <si>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</si>
  <si>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</si>
  <si>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</si>
  <si>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</si>
  <si>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</si>
  <si>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</si>
  <si>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</si>
  <si>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</si>
  <si>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</si>
  <si>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</si>
  <si>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</si>
  <si>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</si>
  <si>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</si>
  <si>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</si>
  <si>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</si>
  <si>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</si>
  <si>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</si>
  <si>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</si>
  <si>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</si>
  <si>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</si>
  <si>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</si>
  <si>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</si>
  <si>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</si>
  <si>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</si>
  <si>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</si>
  <si>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</si>
  <si>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</si>
  <si>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</si>
  <si>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</si>
  <si>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</si>
  <si>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</si>
  <si>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</si>
  <si>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</si>
  <si>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</si>
  <si>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</si>
  <si>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</si>
  <si>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</si>
  <si>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</si>
  <si>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</si>
  <si>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</si>
  <si>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</si>
  <si>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</si>
  <si>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</si>
  <si>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</si>
  <si>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</si>
  <si>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</si>
  <si>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</si>
  <si>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</si>
  <si>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</si>
  <si>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</si>
  <si>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</si>
  <si>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</si>
  <si>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</si>
  <si>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</si>
  <si>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</si>
  <si>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</si>
  <si>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</si>
  <si>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</si>
  <si>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</si>
  <si>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</si>
  <si>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</si>
  <si>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</si>
  <si>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</si>
  <si>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</si>
  <si>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</si>
  <si>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</si>
  <si>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</si>
  <si>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</si>
  <si>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</si>
  <si>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</si>
  <si>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</si>
  <si>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</si>
  <si>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</si>
  <si>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</si>
  <si>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</si>
  <si>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</si>
  <si>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</si>
  <si>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</si>
  <si>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</si>
  <si>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</si>
  <si>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</si>
  <si>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</si>
  <si>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</si>
  <si>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</si>
  <si>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</si>
  <si>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</si>
  <si>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</si>
  <si>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</si>
  <si>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</si>
  <si>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</si>
  <si>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</si>
  <si>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</si>
  <si>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</si>
  <si>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</si>
  <si>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</si>
  <si>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</si>
  <si>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</si>
  <si>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</si>
  <si>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</si>
  <si>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</si>
  <si>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</si>
  <si>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</si>
  <si>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</si>
  <si>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</si>
  <si>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</si>
  <si>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</si>
  <si>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</si>
  <si>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</si>
  <si>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</si>
  <si>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</si>
  <si>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</si>
  <si>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</si>
  <si>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</si>
  <si>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</si>
  <si>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</si>
  <si>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</si>
  <si>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</si>
  <si>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</si>
  <si>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</si>
  <si>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</si>
  <si>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</si>
  <si>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</si>
  <si>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</si>
  <si>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</si>
  <si>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</si>
  <si>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</si>
  <si>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</si>
  <si>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</si>
  <si>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</si>
  <si>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</si>
  <si>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</si>
  <si>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</si>
  <si>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</si>
  <si>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</si>
  <si>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</si>
  <si>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</si>
  <si>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</si>
  <si>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</si>
  <si>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</si>
  <si>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</si>
  <si>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</si>
  <si>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</si>
  <si>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</si>
  <si>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</si>
  <si>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</si>
  <si>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</si>
  <si>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</si>
  <si>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</si>
  <si>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</si>
  <si>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</si>
  <si>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</si>
  <si>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</si>
  <si>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</si>
  <si>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</si>
  <si>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</si>
  <si>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</si>
  <si>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</si>
  <si>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</si>
  <si>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</si>
  <si>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</si>
  <si>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</si>
  <si>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</si>
  <si>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</si>
  <si>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</si>
  <si>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</si>
  <si>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</si>
  <si>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</si>
  <si>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</si>
  <si>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</si>
  <si>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</si>
  <si>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</si>
  <si>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</si>
  <si>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</si>
  <si>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</si>
  <si>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</si>
  <si>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</si>
  <si>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</si>
  <si>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</si>
  <si>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</si>
  <si>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</si>
  <si>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</si>
  <si>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</si>
  <si>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</si>
  <si>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</si>
  <si>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</si>
  <si>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</si>
  <si>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</si>
  <si>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</si>
  <si>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</si>
  <si>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</si>
  <si>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</si>
  <si>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</si>
  <si>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</si>
  <si>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</si>
  <si>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</si>
  <si>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</si>
  <si>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</si>
  <si>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</si>
  <si>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</si>
  <si>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</si>
  <si>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</si>
  <si>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</si>
  <si>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</si>
  <si>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</si>
  <si>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</si>
  <si>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</si>
  <si>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</si>
  <si>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</si>
  <si>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</si>
  <si>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</si>
  <si>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</si>
  <si>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</si>
  <si>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</si>
  <si>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</si>
  <si>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</si>
  <si>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</si>
  <si>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</si>
  <si>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</si>
  <si>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</si>
  <si>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</si>
  <si>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</si>
  <si>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</si>
  <si>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</si>
  <si>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</si>
  <si>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</si>
  <si>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</si>
  <si>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</si>
  <si>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</si>
  <si>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</si>
  <si>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</si>
  <si>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</si>
  <si>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</si>
  <si>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</si>
  <si>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</si>
  <si>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</si>
  <si>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</si>
  <si>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</si>
  <si>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</si>
  <si>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</si>
  <si>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</si>
  <si>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</si>
  <si>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</si>
  <si>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</si>
  <si>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</si>
  <si>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</si>
  <si>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</si>
  <si>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</si>
  <si>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</si>
  <si>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</si>
  <si>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</si>
  <si>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</si>
  <si>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</si>
  <si>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</si>
  <si>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</si>
  <si>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</si>
  <si>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</si>
  <si>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</si>
  <si>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</si>
  <si>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</si>
  <si>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</si>
  <si>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</si>
  <si>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</si>
  <si>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</si>
  <si>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</si>
  <si>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</si>
  <si>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</si>
  <si>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</si>
  <si>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</si>
  <si>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</si>
  <si>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</si>
  <si>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</si>
  <si>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</si>
  <si>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</si>
  <si>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</si>
  <si>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</si>
  <si>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</si>
  <si>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</si>
  <si>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</si>
  <si>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</si>
  <si>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</si>
  <si>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</si>
  <si>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</si>
  <si>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</si>
  <si>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</si>
  <si>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</si>
  <si>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</si>
  <si>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</si>
  <si>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</si>
  <si>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</si>
  <si>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</si>
  <si>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</si>
  <si>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</si>
  <si>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</si>
  <si>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</si>
  <si>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</si>
  <si>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</si>
  <si>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</si>
  <si>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</si>
  <si>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</si>
  <si>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</si>
  <si>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</si>
  <si>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</si>
  <si>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</si>
  <si>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</si>
  <si>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</si>
  <si>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</si>
  <si>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</si>
  <si>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</si>
  <si>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</si>
  <si>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</si>
  <si>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</si>
  <si>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</si>
  <si>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</si>
  <si>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</si>
  <si>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</si>
  <si>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</si>
  <si>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</si>
  <si>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</si>
  <si>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</si>
  <si>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</si>
  <si>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</si>
  <si>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</si>
  <si>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</si>
  <si>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</si>
  <si>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</si>
  <si>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</si>
  <si>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</si>
  <si>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</si>
  <si>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</si>
  <si>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</si>
  <si>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</si>
  <si>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</si>
  <si>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</si>
  <si>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</si>
  <si>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</si>
  <si>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</si>
  <si>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</si>
  <si>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</si>
  <si>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</si>
  <si>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</si>
  <si>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</si>
  <si>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</si>
  <si>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</si>
  <si>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</si>
  <si>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</si>
  <si>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</si>
  <si>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</si>
  <si>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</si>
  <si>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</si>
  <si>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</si>
  <si>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</si>
  <si>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</si>
  <si>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</si>
  <si>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</si>
  <si>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</si>
  <si>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</si>
  <si>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</si>
  <si>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</si>
  <si>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</si>
  <si>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</si>
  <si>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</si>
  <si>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</si>
  <si>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</si>
  <si>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</si>
  <si>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</si>
  <si>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</si>
  <si>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</si>
  <si>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</si>
  <si>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</si>
  <si>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</si>
  <si>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</si>
  <si>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</si>
  <si>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</si>
  <si>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</si>
  <si>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</si>
  <si>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</si>
  <si>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</si>
  <si>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</si>
  <si>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</si>
  <si>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</si>
  <si>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</si>
  <si>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</si>
  <si>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</si>
  <si>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</si>
  <si>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</si>
  <si>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</si>
  <si>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</si>
  <si>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</si>
  <si>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</si>
  <si>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</si>
  <si>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</si>
  <si>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</si>
  <si>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</si>
  <si>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</si>
  <si>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</si>
  <si>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</si>
  <si>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</si>
  <si>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</si>
  <si>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</si>
  <si>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</si>
  <si>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</si>
  <si>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</si>
  <si>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</si>
  <si>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</si>
  <si>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</si>
  <si>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</si>
  <si>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</si>
  <si>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</si>
  <si>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</si>
  <si>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</si>
  <si>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</si>
  <si>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</si>
  <si>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</si>
  <si>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</si>
  <si>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</si>
  <si>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</si>
  <si>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</si>
  <si>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</si>
  <si>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</si>
  <si>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</si>
  <si>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</si>
  <si>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</si>
  <si>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</si>
  <si>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</si>
  <si>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</si>
  <si>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</si>
  <si>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</si>
  <si>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</si>
  <si>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</si>
  <si>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</si>
  <si>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</si>
  <si>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</si>
  <si>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</si>
  <si>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</si>
  <si>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</si>
  <si>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</si>
  <si>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</si>
  <si>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</si>
  <si>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</si>
  <si>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</si>
  <si>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</si>
  <si>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</si>
  <si>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</si>
  <si>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</si>
  <si>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</si>
  <si>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</si>
  <si>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</si>
  <si>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</si>
  <si>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</si>
  <si>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</si>
  <si>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</si>
  <si>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</si>
  <si>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</si>
  <si>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</si>
  <si>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</si>
  <si>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</si>
  <si>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</si>
  <si>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</si>
  <si>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</si>
  <si>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</si>
  <si>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</si>
  <si>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</si>
  <si>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</si>
  <si>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</si>
  <si>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</si>
  <si>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</si>
  <si>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</si>
  <si>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</si>
  <si>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</si>
  <si>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</si>
  <si>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</si>
  <si>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</si>
  <si>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</si>
  <si>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</si>
  <si>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</si>
  <si>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</si>
  <si>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</si>
  <si>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</si>
  <si>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</si>
  <si>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</si>
  <si>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</si>
  <si>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</si>
  <si>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</si>
  <si>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</si>
  <si>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</si>
  <si>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</si>
  <si>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</si>
  <si>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</si>
  <si>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</si>
  <si>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</si>
  <si>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</si>
  <si>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</si>
  <si>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</si>
  <si>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</si>
  <si>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</si>
  <si>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</si>
  <si>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</si>
  <si>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</si>
  <si>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</si>
  <si>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</si>
  <si>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</si>
  <si>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</si>
  <si>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</si>
  <si>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</si>
  <si>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</si>
  <si>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</si>
  <si>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</si>
  <si>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</si>
  <si>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</si>
  <si>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</si>
  <si>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</si>
  <si>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</si>
  <si>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</si>
  <si>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</si>
  <si>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</si>
  <si>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</si>
  <si>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</si>
  <si>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</si>
  <si>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</si>
  <si>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</si>
  <si>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</si>
  <si>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</si>
  <si>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</si>
  <si>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</si>
  <si>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</si>
  <si>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</si>
  <si>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</si>
  <si>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</si>
  <si>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</si>
  <si>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</si>
  <si>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</si>
  <si>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</si>
  <si>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</si>
  <si>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</si>
  <si>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</si>
  <si>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</si>
  <si>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</si>
  <si>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</si>
  <si>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</si>
  <si>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</si>
  <si>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</si>
  <si>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</si>
  <si>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</si>
  <si>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</si>
  <si>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</si>
  <si>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</si>
  <si>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</si>
  <si>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</si>
  <si>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</si>
  <si>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</si>
  <si>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</si>
  <si>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</si>
  <si>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</si>
  <si>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</si>
  <si>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</si>
  <si>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</si>
  <si>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</si>
  <si>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</si>
  <si>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</si>
  <si>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</si>
  <si>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</si>
  <si>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</si>
  <si>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</si>
  <si>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</si>
  <si>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</si>
  <si>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</si>
  <si>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</si>
  <si>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</si>
  <si>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</si>
  <si>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</si>
  <si>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</si>
  <si>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</si>
  <si>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</si>
  <si>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</si>
  <si>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</si>
  <si>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</si>
  <si>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</si>
  <si>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</si>
  <si>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</si>
  <si>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</si>
  <si>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</si>
  <si>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</si>
  <si>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</si>
  <si>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</si>
  <si>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</si>
  <si>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</si>
  <si>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</si>
  <si>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</si>
  <si>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</si>
  <si>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</si>
  <si>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</si>
  <si>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</si>
  <si>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</si>
  <si>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</si>
  <si>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</si>
  <si>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</si>
  <si>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</si>
  <si>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</si>
  <si>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</si>
  <si>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</si>
  <si>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</si>
  <si>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</si>
  <si>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</si>
  <si>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</si>
  <si>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</si>
  <si>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</si>
  <si>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</si>
  <si>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</si>
  <si>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</si>
  <si>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</si>
  <si>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</si>
  <si>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</si>
  <si>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</si>
  <si>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</si>
  <si>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</si>
  <si>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</si>
  <si>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</si>
  <si>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</si>
  <si>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</si>
  <si>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</si>
  <si>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</si>
  <si>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</si>
  <si>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</si>
  <si>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</si>
  <si>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</si>
  <si>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</si>
  <si>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</si>
  <si>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</si>
  <si>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</si>
  <si>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</si>
  <si>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</si>
  <si>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</si>
  <si>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</si>
  <si>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</si>
  <si>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</si>
  <si>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</si>
  <si>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</si>
  <si>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</si>
  <si>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</si>
  <si>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</si>
  <si>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</si>
  <si>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</si>
  <si>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</si>
  <si>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</si>
  <si>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</si>
  <si>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</si>
  <si>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</si>
  <si>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</si>
  <si>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</si>
  <si>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</si>
  <si>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</si>
  <si>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</si>
  <si>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</si>
  <si>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</si>
  <si>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</si>
  <si>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</si>
  <si>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</si>
  <si>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</si>
  <si>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</si>
  <si>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</si>
  <si>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</si>
  <si>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</si>
  <si>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</si>
  <si>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</si>
  <si>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</si>
  <si>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</si>
  <si>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</si>
  <si>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</si>
  <si>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</si>
  <si>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</si>
  <si>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</si>
  <si>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</si>
  <si>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</si>
  <si>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</si>
  <si>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</si>
  <si>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</si>
  <si>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</si>
  <si>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</si>
  <si>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</si>
  <si>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</si>
  <si>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</si>
  <si>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</si>
  <si>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</si>
  <si>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</si>
  <si>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</si>
  <si>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</si>
  <si>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</si>
  <si>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</si>
  <si>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</si>
  <si>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</si>
  <si>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</si>
  <si>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</si>
  <si>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</si>
  <si>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</si>
  <si>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</si>
  <si>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</si>
  <si>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</si>
  <si>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</si>
  <si>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</si>
  <si>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</si>
  <si>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</si>
  <si>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</si>
  <si>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</si>
  <si>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</si>
  <si>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</si>
  <si>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</si>
  <si>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</si>
  <si>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</si>
  <si>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</si>
  <si>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</si>
  <si>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</si>
  <si>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</si>
  <si>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</si>
  <si>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</si>
  <si>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</si>
  <si>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</si>
  <si>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</si>
  <si>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</si>
  <si>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</si>
  <si>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</si>
  <si>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</si>
  <si>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</si>
  <si>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</si>
  <si>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</si>
  <si>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</si>
  <si>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</si>
  <si>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</si>
  <si>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</si>
  <si>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</si>
  <si>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</si>
  <si>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</si>
  <si>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</si>
  <si>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</si>
  <si>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</si>
  <si>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</si>
  <si>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</si>
  <si>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</si>
  <si>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</si>
  <si>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</si>
  <si>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</si>
  <si>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</si>
  <si>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</si>
  <si>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</si>
  <si>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</si>
  <si>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</si>
  <si>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</si>
  <si>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</si>
  <si>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</si>
  <si>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</si>
  <si>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</si>
  <si>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</si>
  <si>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</si>
  <si>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</si>
  <si>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</si>
  <si>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</si>
  <si>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</si>
  <si>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</si>
  <si>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</si>
  <si>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</si>
  <si>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</si>
  <si>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</si>
  <si>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</si>
  <si>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</si>
  <si>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</si>
  <si>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</si>
  <si>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</si>
  <si>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</si>
  <si>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</si>
  <si>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</si>
  <si>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</si>
  <si>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</si>
  <si>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</si>
  <si>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</si>
  <si>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EM team at site connecting PG</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</si>
  <si>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</si>
  <si>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</si>
  <si>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</si>
  <si>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</si>
  <si>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</si>
  <si>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</si>
  <si>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</si>
  <si>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</si>
  <si>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</si>
  <si>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</si>
  <si>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</si>
  <si>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</si>
  <si>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</si>
  <si>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</si>
  <si>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</si>
  <si>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</si>
  <si>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</si>
  <si>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</si>
  <si>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</si>
  <si>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</si>
  <si>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</si>
  <si>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</si>
  <si>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</si>
  <si>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</si>
  <si>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</si>
  <si>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</si>
  <si>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</si>
  <si>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</si>
  <si>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</si>
  <si>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</si>
  <si>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</si>
  <si>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</si>
  <si>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</si>
  <si>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</si>
  <si>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</si>
  <si>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</si>
  <si>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</si>
  <si>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</si>
  <si>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</si>
  <si>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</si>
  <si>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</si>
  <si>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</si>
  <si>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</si>
  <si>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</si>
  <si>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</si>
  <si>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</si>
  <si>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</si>
  <si>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</si>
  <si>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</si>
  <si>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</si>
  <si>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</si>
  <si>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</si>
  <si>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</si>
  <si>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</si>
  <si>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</si>
  <si>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</si>
  <si>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</si>
  <si>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</si>
  <si>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</si>
  <si>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</si>
  <si>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</si>
  <si>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</si>
  <si>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</si>
  <si>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</si>
  <si>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</si>
  <si>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</si>
  <si>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</si>
  <si>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</si>
  <si>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</si>
  <si>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</si>
  <si>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</si>
  <si>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</si>
  <si>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</si>
  <si>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</si>
  <si>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</si>
  <si>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</si>
  <si>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</si>
  <si>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</si>
  <si>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</si>
  <si>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</si>
  <si>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</si>
  <si>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</si>
  <si>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</si>
  <si>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</si>
  <si>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</si>
  <si>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</si>
  <si>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</si>
  <si>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</si>
  <si>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</si>
  <si>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</si>
  <si>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</si>
  <si>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</si>
  <si>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</si>
  <si>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</si>
  <si>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</si>
  <si>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</si>
  <si>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</si>
  <si>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</si>
  <si>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</si>
  <si>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</si>
  <si>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</si>
  <si>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</si>
  <si>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</si>
  <si>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</si>
  <si>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</si>
  <si>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</si>
  <si>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</si>
  <si>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</si>
  <si>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30 Mins</t>
  </si>
  <si>
    <t>EM Team At site checking</t>
  </si>
  <si>
    <t>PCM-20251103-00000746</t>
  </si>
  <si>
    <t>PCM-20251103-00000162</t>
  </si>
  <si>
    <t xml:space="preserve">sectors down due to Rectfrie issue ,  under arrangement //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</si>
</sst>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301.51942407407478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0.11014166666427627</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3.7884722223680001E-2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45964.467850000001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45964.467850000001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45964.467850000001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45964.467850000001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45964.467850000001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45964.467850000001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45964.467850000001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45964.467850000001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45964.467850000001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45964.467850000001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45964.467850000001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45964.467850000001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45964.467850000001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45964.467850000001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45964.467850000001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45964.467850000001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45964.467850000001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45964.467850000001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45964.467850000001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45964.467850000001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45964.467850000001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45964.467850000001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45964.467850000001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45964.467850000001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45964.467850000001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45964.467850000001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45964.467850000001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45964.467850000001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45964.467850000001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45964.467850000001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45964.467850000001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45964.467850000001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45964.467850000001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45964.467850000001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45964.467850000001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45964.467850000001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45964.467850000001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45964.467850000001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45964.467850000001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45964.467850000001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45964.467850000001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45964.467850000001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45964.467850000001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45964.467850000001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45964.467850000001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45964.467850000001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45964.467850000001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45964.467850000001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45964.467850000001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45964.467850000001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45964.467850000001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45964.467850000001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45964.467850000001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45964.467850000001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45964.467850000001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45964.467850000001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45964.467850000001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45964.467850000001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45964.467850000001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45964.467850000001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45964.467850000001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45964.467850000001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45964.467850000001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45964.467850000001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45964.467850000001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45964.467850000001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45964.467850000001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45964.467850000001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45964.467850000001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45964.467850000001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45964.467850000001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45964.467850000001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45964.467850000001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45964.467850000001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45964.467850000001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45964.467850000001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45964.467850000001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45964.467850000001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45964.467850000001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45964.467850000001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45964.467850000001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45964.467850000001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45964.467850000001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45964.467850000001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45964.467850000001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45964.467850000001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45964.467850000001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45964.467850000001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45964.467850000001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45964.467850000001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45964.467850000001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45964.467850000001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45964.467850000001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45964.467850000001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45964.467850000001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45964.467850000001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45964.467850000001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45964.467850000001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45964.467850000001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45964.467850000001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45964.467850000001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45964.467850000001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45964.467850000001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45964.467850000001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45964.467850000001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45964.467850000001</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45964.467850000001</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139.46801203703944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5.725766666670097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9.6831481481785886E-2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4.5384722223388962E-2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45964.467850000001</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45964.467850000001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45964.467850000001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45964.467850000001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45964.467850000001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45964.467850000001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45964.467850000001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45964.467850000001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45964.467850000001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45964.467850000001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45964.467850000001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45964.467850000001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45964.467850000001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45964.467850000001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45964.467850000001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45964.467850000001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45964.467850000001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45964.467850000001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45964.467850000001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45964.467850000001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45964.467850000001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45964.467850000001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45964.467850000001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45964.467850000001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45964.467850000001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45964.467850000001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45964.467850000001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45964.467850000001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45964.467850000001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45964.467850000001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45964.467850000001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45964.467850000001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45964.467850000001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45964.467850000001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45964.467850000001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45964.467850000001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45964.467850000001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45964.467850000001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45964.467850000001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45964.467850000001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45964.467850000001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45964.467850000001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45964.467850000001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45964.467850000001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45964.467850000001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45964.467850000001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45964.467850000001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45964.467850000001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45964.467850000001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45964.467850000001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45964.467850000001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45964.467850000001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45964.467850000001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45964.467850000001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45964.467850000001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45964.467850000001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45964.467850000001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45964.467850000001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45964.467850000001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45964.467850000001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45964.467850000001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45964.467850000001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45964.467850000001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45964.467850000001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45964.467850000001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45964.467850000001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45964.467850000001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45964.467850000001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45964.467850000001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45964.467850000001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45964.467850000001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45964.467850000001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45964.467850000001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45964.467850000001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45964.467850000001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45964.467850000001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45964.467850000001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45964.467850000001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45964.467850000001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45964.467850000001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45964.467850000001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45964.467850000001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45964.467850000001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45964.467850000001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45964.467850000001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45964.467850000001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45964.467850000001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45964.467850000001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45964.467850000001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45964.467850000001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45964.467850000001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45964.467850000001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45964.467850000001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45964.467850000001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45964.467850000001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45964.467850000001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45964.467850000001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45964.467850000001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45964.467850000001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45964.467850000001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45964.467850000001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45964.467850000001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45964.467850000001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45964.467850000001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45964.467850000001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45964.467850000001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45964.467850000001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45964.467850000001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45964.467850000001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45964.467850000001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45964.467850000001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45964.467850000001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45964.467850000001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45964.467850000001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45964.467850000001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45964.467850000001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45964.467850000001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45964.467850000001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45964.467850000001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45964.467850000001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45964.467850000001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45964.467850000001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45964.467850000001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45964.467850000001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45964.467850000001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45964.467850000001</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2.6623148150974885E-2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6.9240740776876919E-3</v>
      </c>
      <c r="H3" s="22">
        <v>45964.456134259257</v>
      </c>
      <c r="I3" s="19" t="str">
        <f>IFERROR(VLOOKUP(D3,DB!A:F,6,0),"")</f>
        <v>SCECO</v>
      </c>
      <c r="J3" s="18" t="str">
        <f>IFERROR(VLOOKUP(D3,DB!A:G,7,0),"")</f>
        <v>Dead</v>
      </c>
      <c r="K3" s="46" t="s">
        <v>39121</v>
      </c>
      <c r="L3" s="23" t="str">
        <f>IFERROR(VLOOKUP(D3,DB!A:I,9,0),"")</f>
        <v>Latis</v>
      </c>
    </row>
    <row r="4" spans="1:13" ht="15" customHeight="1">
      <c r="A4" s="19"/>
      <c r="B4" s="62" t="str">
        <f>IFERROR(VLOOKUP(D4,DB!A:K,11,0),"")</f>
        <v/>
      </c>
      <c r="C4" s="18"/>
      <c r="D4" s="18"/>
      <c r="E4" s="18"/>
      <c r="F4" s="20"/>
      <c r="G4" s="21">
        <f t="shared" ca="1" si="0"/>
        <v>45964.467850000001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45964.467850000001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45964.467850000001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45964.467850000001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45964.467850000001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45964.467850000001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45964.467850000001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45964.467850000001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45964.467850000001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45964.467850000001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45964.467850000001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45964.467850000001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45964.467850000001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45964.467850000001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45964.467850000001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45964.467850000001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45964.467850000001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45964.467850000001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45964.467850000001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45964.467850000001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45964.467850000001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45964.467850000001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45964.467850000001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45964.467850000001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45964.467850000001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45964.467850000001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45964.467850000001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45964.467850000001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45964.467850000001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45964.467850000001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45964.467850000001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45964.467850000001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45964.467850000001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45964.467850000001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45964.467850000001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45964.467850000001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45964.467850000001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45964.467850000001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45964.467850000001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45964.467850000001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45964.467850000001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45964.467850000001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45964.467850000001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45964.467850000001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45964.467850000001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45964.467850000001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45964.467850000001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45964.467850000001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45964.467850000001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45964.467850000001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45964.467850000001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45964.467850000001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45964.467850000001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45964.467850000001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45964.467850000001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45964.467850000001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45964.467850000001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45964.467850000001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45964.467850000001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45964.467850000001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45964.467850000001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45964.467850000001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45964.467850000001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45964.467850000001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45964.467850000001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45964.467850000001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45964.467850000001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45964.467850000001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45964.467850000001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45964.467850000001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45964.467850000001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45964.467850000001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45964.467850000001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45964.467850000001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45964.467850000001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45964.467850000001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45964.467850000001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45964.467850000001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45964.467850000001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45964.467850000001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45964.467850000001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45964.467850000001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45964.467850000001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45964.467850000001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45964.467850000001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45964.467850000001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45964.467850000001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45964.467850000001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45964.467850000001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45964.467850000001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45964.467850000001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45964.467850000001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45964.467850000001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45964.467850000001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45964.467850000001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45964.467850000001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45964.467850000001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45964.467850000001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45964.467850000001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45964.467850000001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45964.467850000001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45964.467850000001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45964.467850000001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45964.467850000001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45964.467850000001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45964.467850000001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45964.467850000001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45964.467850000001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45964.467850000001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45964.467850000001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45964.467850000001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45964.467850000001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45964.467850000001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45964.467850000001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45964.467850000001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45964.467850000001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45964.467850000001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45964.467850000001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45964.467850000001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45964.467850000001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45964.467850000001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45964.467850000001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45964.467850000001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45964.467850000001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45964.467850000001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45964.467850000001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45964.467850000001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45964.467850000001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45964.467850000001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45964.467850000001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45964.467850000001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45964.467850000001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45964.467850000001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45964.467850000001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45964.467850000001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45964.467850000001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45964.467850000001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45964.467850000001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45964.467850000001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45964.467850000001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45964.467850000001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45964.467850000001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45964.467850000001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45964.467850000001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45964.467850000001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45964.467850000001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45964.467850000001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45964.467850000001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45964.467850000001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45964.467850000001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45964.467850000001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45964.467850000001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45964.467850000001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45964.467850000001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45964.467850000001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45964.467850000001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45964.467850000001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45964.467850000001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45964.467850000001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45964.467850000001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45964.467850000001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45964.467850000001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45964.467850000001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45964.467850000001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45964.467850000001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45964.467850000001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45964.467850000001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45964.467850000001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45964.467850000001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45964.467850000001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45964.467850000001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45964.467850000001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45964.467850000001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45964.467850000001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45964.467850000001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45964.467850000001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45964.467850000001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45964.467850000001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45964.467850000001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45964.467850000001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45964.467850000001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45964.467850000001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45964.467850000001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45964.467850000001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45964.467850000001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45964.467850000001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45964.467850000001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45964.467850000001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45964.467850000001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45964.467850000001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45964.467850000001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45964.467850000001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45964.467850000001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45964.467850000001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45964.467850000001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45964.467850000001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45964.467850000001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45964.467850000001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45964.467850000001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45964.467850000001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45964.467850000001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45964.467850000001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45964.467850000001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45964.467850000001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45964.467850000001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45964.467850000001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45964.467850000001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45964.467850000001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45964.467850000001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45964.467850000001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45964.467850000001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45964.467850000001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45964.467850000001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45964.467850000001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45964.467850000001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45964.467850000001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45964.467850000001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45964.467850000001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45964.467850000001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45964.467850000001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45964.467850000001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45964.467850000001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45964.467850000001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45964.467850000001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45964.467850000001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45964.467850000001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45964.467850000001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45964.467850000001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45964.467850000001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45964.467850000001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45964.467850000001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45964.467850000001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45964.467850000001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45964.467850000001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45964.467850000001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45964.467850000001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45964.467850000001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45964.467850000001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45964.467850000001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45964.467850000001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45964.467850000001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45964.467850000001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45964.467850000001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45964.467850000001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45964.467850000001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45964.467850000001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45964.467850000001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45964.467850000001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45964.467850000001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45964.467850000001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45964.467850000001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45964.467850000001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45964.467850000001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45964.467850000001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45964.467850000001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45964.467850000001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45964.467850000001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45964.467850000001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45964.467850000001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45964.467850000001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45964.467850000001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45964.467850000001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45964.467850000001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45964.467850000001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45964.467850000001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45964.467850000001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45964.467850000001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45964.467850000001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45964.467850000001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45964.467850000001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45964.467850000001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45964.467850000001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45964.467850000001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45964.467850000001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45964.467850000001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45964.467850000001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45964.467850000001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45964.467850000001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45964.467850000001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45964.467850000001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45964.467850000001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45964.467850000001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45964.467850000001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45964.467850000001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45964.467850000001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45964.467850000001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45964.467850000001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45964.467850000001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45964.467850000001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45964.467850000001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45964.467850000001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45964.467850000001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45964.467850000001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45964.467850000001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45964.467850000001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45964.467850000001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45964.467850000001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45964.467850000001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45964.467850000001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45964.467850000001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45964.467850000001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45964.467850000001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45964.467850000001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45964.467850000001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45964.467850000001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45964.467850000001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45964.467850000001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45964.467850000001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45964.467850000001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45964.467850000001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45964.467850000001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45964.467850000001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45964.467850000001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45964.467850000001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45964.467850000001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45964.467850000001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45964.467850000001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45964.467850000001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45964.467850000001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45964.467850000001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45964.467850000001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45964.467850000001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45964.467850000001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45964.467850000001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45964.467850000001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45964.467850000001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45964.467850000001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45964.467850000001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45964.467850000001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45964.467850000001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45964.467850000001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45964.467850000001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45964.467850000001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45964.467850000001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45964.467850000001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45964.467850000001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45964.467850000001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45964.467850000001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45964.467850000001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45964.467850000001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45964.467850000001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45964.467850000001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45964.467850000001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45964.467850000001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45964.467850000001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45964.467850000001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45964.467850000001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45964.467850000001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45964.467850000001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45964.467850000001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45964.467850000001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45964.467850000001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45964.467850000001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45964.467850000001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45964.467850000001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45964.467850000001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45964.467850000001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45964.467850000001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45964.467850000001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45964.467850000001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45964.467850000001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45964.467850000001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45964.467850000001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45964.467850000001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45964.467850000001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45964.467850000001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45964.467850000001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45964.467850000001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45964.467850000001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45964.467850000001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45964.467850000001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45964.467850000001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45964.467850000001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45964.467850000001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45964.467850000001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45964.467850000001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45964.467850000001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45964.467850000001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45964.467850000001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45964.467850000001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45964.467850000001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45964.467850000001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45964.467850000001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45964.467850000001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45964.467850000001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45964.467850000001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45964.467850000001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45964.467850000001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45964.467850000001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45964.467850000001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45964.467850000001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45964.467850000001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45964.467850000001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45964.467850000001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45964.467850000001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45964.467850000001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45964.467850000001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45964.467850000001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45964.467850000001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45964.467850000001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45964.467850000001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45964.467850000001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45964.467850000001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45964.467850000001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45964.467850000001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45964.467850000001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45964.467850000001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45964.467850000001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45964.467850000001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45964.467850000001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45964.467850000001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45964.467850000001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45964.467850000001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45964.467850000001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45964.467850000001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45964.467850000001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45964.467850000001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45964.467850000001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45964.467850000001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45964.467850000001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45964.467850000001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45964.467850000001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45964.467850000001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45964.467850000001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45964.467850000001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45964.467850000001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45964.467850000001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45964.467850000001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45964.467850000001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45964.467850000001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45964.467850000001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45964.467850000001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45964.467850000001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45964.467850000001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45964.467850000001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45964.467850000001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45964.467850000001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45964.467850000001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45964.467850000001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45964.467850000001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45964.467850000001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45964.467850000001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45964.467850000001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45964.467850000001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45964.467850000001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45964.467850000001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45964.467850000001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45964.467850000001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45964.467850000001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45964.467850000001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45964.467850000001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45964.467850000001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45964.467850000001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45964.467850000001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45964.467850000001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45964.467850000001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45964.467850000001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45964.467850000001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45964.467850000001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45964.467850000001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45964.467850000001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45964.467850000001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45964.467850000001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45964.467850000001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45964.467850000001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45964.467850000001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45964.467850000001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45964.467850000001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45964.467850000001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45964.467850000001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45964.467850000001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45964.467850000001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45964.467850000001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45964.467850000001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45964.467850000001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45964.467850000001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45964.467850000001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45964.467850000001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45964.467850000001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45964.467850000001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45964.467850000001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45964.467850000001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45964.467850000001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45964.467850000001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45964.467850000001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45964.467850000001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45964.467850000001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45964.467850000001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45964.467850000001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45964.467850000001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45964.467850000001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45964.467850000001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45964.467850000001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45964.467850000001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45964.467850000001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45964.467850000001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45964.467850000001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45964.467850000001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45964.467850000001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45964.467850000001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45964.467850000001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45964.467850000001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45964.467850000001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45964.467850000001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45964.467850000001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45964.467850000001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45964.467850000001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45964.467850000001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45964.467850000001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45964.467850000001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45964.467850000001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45964.467850000001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45964.467850000001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45964.467850000001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45964.467850000001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45964.467850000001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45964.467850000001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45964.467850000001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45964.467850000001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45964.467850000001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45964.467850000001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45964.467850000001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45964.467850000001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45964.467850000001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45964.467850000001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45964.467850000001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45964.467850000001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45964.467850000001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45964.467850000001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45964.467850000001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45964.467850000001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45964.467850000001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45964.467850000001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45964.467850000001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45964.467850000001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45964.467850000001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45964.467850000001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45964.467850000001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45964.467850000001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45964.467850000001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45964.467850000001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45964.467850000001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45964.467850000001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45964.467850000001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45964.467850000001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45964.467850000001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45964.467850000001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45964.467850000001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45964.467850000001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45964.467850000001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45964.467850000001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45964.467850000001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45964.467850000001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45964.467850000001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45964.467850000001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45964.467850000001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45964.467850000001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45964.467850000001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45964.467850000001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45964.467850000001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45964.467850000001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45964.467850000001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45964.467850000001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45964.467850000001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45964.467850000001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45964.467850000001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45964.467850000001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45964.467850000001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45964.467850000001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45964.467850000001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45964.467850000001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45964.467850000001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45964.467850000001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45964.467850000001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45964.467850000001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45964.467850000001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45964.467850000001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45964.467850000001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45964.467850000001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45964.467850000001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45964.467850000001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45964.467850000001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45964.467850000001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45964.467850000001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45964.467850000001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45964.467850000001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45964.467850000001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45964.467850000001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45964.467850000001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45964.467850000001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45964.467850000001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45964.467850000001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45964.467850000001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45964.467850000001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45964.467850000001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45964.467850000001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45964.467850000001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45964.467850000001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45964.467850000001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45964.467850000001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45964.467850000001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45964.467850000001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45964.467850000001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45964.467850000001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45964.467850000001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45964.467850000001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45964.467850000001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45964.467850000001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45964.467850000001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45964.467850000001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45964.467850000001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45964.467850000001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45964.467850000001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45964.467850000001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45964.467850000001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45964.467850000001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45964.467850000001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45964.467850000001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45964.467850000001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45964.467850000001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45964.467850000001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45964.467850000001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45964.467850000001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45964.467850000001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45964.467850000001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45964.467850000001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45964.467850000001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45964.467850000001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45964.467850000001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45964.467850000001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45964.467850000001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45964.467850000001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45964.467850000001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45964.467850000001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45964.467850000001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45964.467850000001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45964.467850000001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45964.467850000001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45964.467850000001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45964.467850000001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45964.467850000001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45964.467850000001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45964.467850000001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45964.467850000001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45964.467850000001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45964.467850000001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45964.467850000001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45964.467850000001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45964.467850000001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45964.467850000001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45964.467850000001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45964.467850000001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45964.467850000001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45964.467850000001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45964.467850000001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45964.467850000001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45964.467850000001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45964.467850000001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45964.467850000001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45964.467850000001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45964.467850000001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45964.467850000001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45964.467850000001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45964.467850000001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45964.467850000001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45964.467850000001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45964.467850000001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45964.467850000001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45964.467850000001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45964.467850000001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45964.467850000001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45964.467850000001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45964.467850000001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45964.467850000001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45964.467850000001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45964.467850000001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45964.467850000001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45964.467850000001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45964.467850000001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45964.467850000001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45964.467850000001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45964.467850000001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45964.467850000001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45964.467850000001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45964.467850000001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45964.467850000001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45964.467850000001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45964.467850000001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45964.467850000001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45964.467850000001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45964.467850000001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45964.467850000001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45964.467850000001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45964.467850000001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45964.467850000001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45964.467850000001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45964.467850000001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45964.467850000001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45964.467850000001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45964.467850000001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45964.467850000001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45964.467850000001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45964.467850000001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45964.467850000001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45964.467850000001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45964.467850000001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45964.467850000001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45964.467850000001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45964.467850000001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45964.467850000001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45964.467850000001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45964.467850000001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45964.467850000001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45964.467850000001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45964.467850000001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45964.467850000001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45964.467850000001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45964.467850000001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45964.467850000001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45964.467850000001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45964.467850000001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45964.467850000001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45964.467850000001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45964.467850000001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45964.467850000001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45964.467850000001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45964.467850000001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45964.467850000001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45964.467850000001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45964.467850000001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45964.467850000001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45964.467850000001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45964.467850000001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45964.467850000001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45964.467850000001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45964.467850000001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45964.467850000001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45964.467850000001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45964.467850000001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45964.467850000001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45964.467850000001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45964.467850000001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45964.467850000001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45964.467850000001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45964.467850000001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45964.467850000001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45964.467850000001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45964.467850000001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45964.467850000001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45964.467850000001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45964.467850000001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45964.467850000001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45964.467850000001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45964.467850000001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45964.467850000001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45964.467850000001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45964.467850000001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45964.467850000001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45964.467850000001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45964.467850000001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45964.467850000001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45964.467850000001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45964.467850000001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45964.467850000001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45964.467850000001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45964.467850000001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45964.467850000001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45964.467850000001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45964.467850000001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45964.467850000001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45964.467850000001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45964.467850000001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45964.467850000001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45964.467850000001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45964.467850000001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45964.467850000001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45964.467850000001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45964.467850000001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45964.467850000001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45964.467850000001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45964.467850000001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45964.467850000001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45964.467850000001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45964.467850000001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45964.467850000001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45964.467850000001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45964.467850000001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45964.467850000001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45964.467850000001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45964.467850000001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45964.467850000001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45964.467850000001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45964.467850000001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45964.467850000001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45964.467850000001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45964.467850000001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45964.467850000001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45964.467850000001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45964.467850000001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45964.467850000001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45964.467850000001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45964.467850000001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45964.467850000001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45964.467850000001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45964.467850000001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45964.467850000001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45964.467850000001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45964.467850000001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45964.467850000001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45964.467850000001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45964.467850000001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45964.467850000001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45964.467850000001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45964.467850000001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45964.467850000001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45964.467850000001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45964.467850000001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45964.467850000001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45964.467850000001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45964.467850000001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45964.467850000001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45964.467850000001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45964.467850000001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45964.467850000001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45964.467850000001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45964.467850000001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45964.467850000001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45964.467850000001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45964.467850000001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45964.467850000001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45964.467850000001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45964.467850000001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45964.467850000001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45964.467850000001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45964.467850000001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45964.467850000001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45964.467850000001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45964.467850000001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45964.467850000001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45964.467850000001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45964.467850000001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45964.467850000001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45964.467850000001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45964.467850000001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45964.467850000001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45964.467850000001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45964.467850000001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45964.467850000001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45964.467850000001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45964.467850000001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45964.467850000001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45964.467850000001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45964.467850000001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45964.467850000001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45964.467850000001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45964.467850000001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45964.467850000001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45964.467850000001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45964.467850000001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45964.467850000001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45964.467850000001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45964.467850000001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45964.467850000001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45964.467850000001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45964.467850000001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45964.467850000001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45964.467850000001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45964.467850000001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45964.467850000001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45964.467850000001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45964.467850000001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45964.467850000001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45964.467850000001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45964.467850000001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45964.467850000001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45964.467850000001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45964.467850000001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45964.467850000001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45964.467850000001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45964.467850000001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45964.467850000001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45964.467850000001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45964.467850000001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45964.467850000001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45964.467850000001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45964.467850000001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45964.467850000001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45964.467850000001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45964.467850000001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45964.467850000001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45964.467850000001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45964.467850000001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45964.467850000001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45964.467850000001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45964.467850000001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45964.467850000001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45964.467850000001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45964.467850000001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45964.467850000001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45964.467850000001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45964.467850000001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45964.467850000001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45964.467850000001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45964.467850000001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45964.467850000001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45964.467850000001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45964.467850000001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45964.467850000001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45964.467850000001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45964.467850000001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45964.467850000001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45964.467850000001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45964.467850000001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45964.467850000001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45964.467850000001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45964.467850000001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45964.467850000001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45964.467850000001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45964.467850000001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45964.467850000001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45964.467850000001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45964.467850000001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45964.467850000001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45964.467850000001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45964.467850000001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45964.467850000001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45964.467850000001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45964.467850000001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45964.467850000001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45964.467850000001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45964.467850000001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45964.467850000001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45964.467850000001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45964.467850000001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45964.467850000001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45964.467850000001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45964.467850000001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45964.467850000001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45964.467850000001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45964.467850000001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45964.467850000001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45964.467850000001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45964.467850000001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45964.467850000001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45964.467850000001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45964.467850000001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45964.467850000001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45964.467850000001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45964.467850000001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45964.467850000001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45964.467850000001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45964.467850000001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45964.467850000001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45964.467850000001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45964.467850000001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45964.467850000001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45964.467850000001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45964.467850000001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45964.467850000001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45964.467850000001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45964.467850000001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45964.467850000001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45964.467850000001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45964.467850000001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45964.467850000001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45964.467850000001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45964.467850000001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45964.467850000001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45964.467850000001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45964.467850000001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45964.467850000001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45964.467850000001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45964.467850000001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45964.467850000001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45964.467850000001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45964.467850000001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45964.467850000001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45964.467850000001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45964.467850000001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45964.467850000001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45964.467850000001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45964.467850000001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45964.467850000001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45964.467850000001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45964.467850000001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45964.467850000001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45964.467850000001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45964.467850000001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45964.467850000001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45964.467850000001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45964.467850000001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45964.467850000001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45964.467850000001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45964.467850000001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45964.467850000001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45964.467850000001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45964.467850000001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45964.467850000001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45964.467850000001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45964.467850000001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45964.467850000001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45964.467850000001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45964.467850000001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45964.467850000001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45964.467850000001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45964.467850000001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45964.467850000001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45964.467850000001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45964.467850000001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45964.467850000001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45964.467850000001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45964.467850000001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45964.467850000001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45964.467850000001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45964.467850000001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45964.467850000001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45964.467850000001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45964.467850000001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45964.467850000001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45964.467850000001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45964.467850000001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45964.467850000001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45964.467850000001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45964.467850000001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45964.467850000001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45964.467850000001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45964.467850000001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45964.467850000001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45964.467850000001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45964.467850000001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45964.467850000001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45964.467850000001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45964.467850000001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45964.467850000001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45964.467850000001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45964.467850000001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45964.467850000001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45964.467850000001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45964.467850000001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45964.467850000001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45964.467850000001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45964.467850000001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45964.467850000001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45964.467850000001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45964.467850000001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45964.467850000001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45964.467850000001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45964.467850000001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45964.467850000001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45964.467850000001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45964.467850000001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45964.467850000001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45964.467850000001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45964.467850000001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45964.467850000001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45964.467850000001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45964.467850000001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45964.467850000001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45964.467850000001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45964.467850000001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45964.467850000001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45964.467850000001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45964.467850000001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45964.467850000001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45964.467850000001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45964.467850000001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45964.467850000001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45964.467850000001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45964.467850000001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45964.467850000001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45964.467850000001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45964.467850000001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45964.467850000001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45964.467850000001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45964.467850000001</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260.98713240740472</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7.6426388892286923E-2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45964.467850000001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45964.467850000001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45964.467850000001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45964.467850000001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45964.467850000001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45964.467850000001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45964.467850000001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45964.467850000001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45964.467850000001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45964.467850000001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45964.467850000001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45964.467850000001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45964.467850000001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45964.467850000001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45964.467850000001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45964.467850000001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45964.467850000001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45964.467850000001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45964.467850000001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45964.467850000001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45964.467850000001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45964.467850000001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45964.467850000001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45964.467850000001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45964.467850000001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45964.467850000001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45964.467850000001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45964.467850000001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45964.467850000001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45964.467850000001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45964.467850000001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45964.467850000001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45964.467850000001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45964.467850000001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45964.467850000001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45964.467850000001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45964.467850000001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45964.467850000001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45964.467850000001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45964.467850000001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45964.467850000001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45964.467850000001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45964.467850000001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45964.467850000001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45964.467850000001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45964.467850000001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45964.467850000001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45964.467850000001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45964.467850000001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45964.467850000001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45964.467850000001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45964.467850000001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45964.467850000001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45964.467850000001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45964.467850000001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45964.467850000001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45964.467850000001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45964.467850000001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45964.467850000001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45964.467850000001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45964.467850000001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45964.467850000001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45964.467850000001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45964.467850000001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45964.467850000001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45964.467850000001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45964.467850000001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45964.467850000001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45964.467850000001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45964.467850000001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45964.467850000001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45964.467850000001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45964.467850000001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45964.467850000001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45964.467850000001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45964.467850000001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45964.467850000001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45964.467850000001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45964.467850000001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45964.467850000001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45964.467850000001</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45964.467850000001</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72.635789814812597</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38.278972685184272</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15.806738888888503</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2.3532870371127501E-2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2.3532870371127501E-2</v>
      </c>
      <c r="H6" s="152">
        <v>45964.437372685185</v>
      </c>
      <c r="I6" s="151" t="str">
        <f>IFERROR(VLOOKUP(D6,DB!A:F,6,0),"")</f>
        <v>SCECO</v>
      </c>
      <c r="J6" s="151" t="str">
        <f>IFERROR(VLOOKUP(D6,DB!A:G,7,0),"")</f>
        <v>Haj Removal</v>
      </c>
      <c r="K6" s="151" t="s">
        <v>39134</v>
      </c>
      <c r="L6" s="151" t="str">
        <f>IFERROR(VLOOKUP(D6,DB!A:I,9,0),"")</f>
        <v>Latis</v>
      </c>
    </row>
    <row r="7" spans="1:13" ht="15">
      <c r="A7" s="151" t="s">
        <v>39135</v>
      </c>
      <c r="B7" s="151" t="str">
        <f>IFERROR(VLOOKUP(D7,DB!A:K,11,0),"")</f>
        <v>R5</v>
      </c>
      <c r="C7" s="151">
        <v>1</v>
      </c>
      <c r="D7" s="151" t="s">
        <v>33614</v>
      </c>
      <c r="E7" s="151" t="s">
        <v>39104</v>
      </c>
      <c r="F7" s="152">
        <v>45964.455625000002</v>
      </c>
      <c r="G7" s="153">
        <f ca="1">IFERROR(NOW()-F7,"")</f>
        <v>1.2224999998579733E-2</v>
      </c>
      <c r="H7" s="152">
        <v>45964.450069444443</v>
      </c>
      <c r="I7" s="151" t="str">
        <f>IFERROR(VLOOKUP(D7,DB!A:F,6,0),"")</f>
        <v>Generator-SG</v>
      </c>
      <c r="J7" s="151" t="str">
        <f>IFERROR(VLOOKUP(D7,DB!A:G,7,0),"")</f>
        <v>Dead</v>
      </c>
      <c r="K7" s="151" t="s">
        <v>39133</v>
      </c>
      <c r="L7" s="151" t="str">
        <f>IFERROR(VLOOKUP(D7,DB!A:I,9,0),"")</f>
        <v>Latis</v>
      </c>
    </row>
    <row r="8" spans="1:13" ht="15">
      <c r="A8" s="151"/>
      <c r="B8" s="151" t="str">
        <f>IFERROR(VLOOKUP(D8,DB!A:K,11,0),"")</f>
        <v/>
      </c>
      <c r="C8" s="151"/>
      <c r="D8" s="151"/>
      <c r="E8" s="151"/>
      <c r="F8" s="152"/>
      <c r="G8" s="153">
        <f ca="1">IFERROR(NOW()-F8,"")</f>
        <v>45964.467850000001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45964.467850000001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45964.467850000001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45964.467850000001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45964.467850000001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45964.467850000001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45964.467850000001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45964.467850000001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45964.467850000001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45964.467850000001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45964.467850000001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45964.467850000001</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45964.467850000001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45964.467850000001</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45964.467850000001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45964.467850000001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45964.467850000001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45964.467850000001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45964.467850000001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45964.467850000001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45964.467850000001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45964.467850000001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45964.467850000001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45964.467850000001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45964.467850000001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45964.467850000001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45964.467850000001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45964.467850000001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45964.467850000001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45964.467850000001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45964.467850000001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45964.467850000001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45964.467850000001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45964.467850000001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45964.467850000001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45964.467850000001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45964.467850000001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45964.467850000001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45964.467850000001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45964.467850000001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45964.467850000001</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45964.467850000001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45964.467850000001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45964.467850000001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45964.467850000001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45964.467850000001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45964.467850000001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45964.467850000001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45964.467850000001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45964.467850000001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45964.467850000001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45964.467850000001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45964.467850000001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45964.467850000001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45964.467850000001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45964.467850000001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45964.467850000001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45964.467850000001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45964.467850000001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45964.467850000001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45964.467850000001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45964.467850000001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45964.467850000001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45964.467850000001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45964.467850000001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45964.467850000001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45964.467850000001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45964.467850000001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45964.467850000001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45964.467850000001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45964.467850000001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45964.467850000001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45964.467850000001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45964.467850000001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45964.467850000001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45964.467850000001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45964.467850000001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45964.467850000001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45964.467850000001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45964.467850000001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45964.467850000001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45964.467850000001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45964.467850000001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45964.467850000001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45964.467850000001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45964.467850000001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45964.467850000001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45964.467850000001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45964.467850000001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45964.467850000001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45964.467850000001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45964.467850000001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45964.467850000001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45964.467850000001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45964.467850000001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45964.467850000001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45964.467850000001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45964.467850000001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45964.467850000001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45964.467850000001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45964.467850000001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45964.467850000001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45964.467850000001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45964.467850000001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45964.467850000001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45964.467850000001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45964.467850000001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45964.467850000001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45964.467850000001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45964.467850000001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45964.467850000001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45964.467850000001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45964.467850000001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45964.467850000001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45964.467850000001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45964.467850000001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45964.467850000001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45964.467850000001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45964.467850000001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45964.467850000001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45964.467850000001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45964.467850000001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45964.467850000001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45964.467850000001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45964.467850000001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45964.467850000001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45964.467850000001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45964.467850000001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45964.467850000001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45964.467850000001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45964.467850000001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45964.467850000001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45964.467850000001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45964.467850000001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45964.467850000001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45964.467850000001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45964.467850000001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45964.467850000001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45964.467850000001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45964.467850000001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45964.467850000001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45964.467850000001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45964.467850000001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45964.467850000001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45964.467850000001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45964.467850000001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45964.467850000001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45964.467850000001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45964.467850000001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45964.467850000001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45964.467850000001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45964.467850000001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45964.467850000001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45964.467850000001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45964.467850000001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45964.467850000001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45964.467850000001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45964.467850000001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45964.467850000001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45964.467850000001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45964.467850000001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45964.467850000001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45964.467850000001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45964.467850000001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45964.467850000001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45964.467850000001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45964.467850000001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45964.467850000001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45964.467850000001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45964.467850000001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45964.467850000001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45964.467850000001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45964.467850000001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45964.467850000001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45964.467850000001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45964.467850000001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45964.467850000001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45964.467850000001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45964.467850000001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45964.467850000001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45964.467850000001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45964.467850000001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45964.467850000001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45964.467850000001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45964.467850000001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45964.467850000001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45964.467850000001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45964.467850000001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45964.467850000001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45964.467850000001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45964.467850000001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45964.467850000001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45964.467850000001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45964.467850000001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45964.467850000001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45964.467850000001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45964.467850000001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45964.467850000001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45964.467850000001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45964.467850000001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45964.467850000001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45964.467850000001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45964.467850000001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45964.467850000001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45964.467850000001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45964.467850000001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45964.467850000001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45964.467850000001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45964.467850000001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45964.467850000001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45964.467850000001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45964.467850000001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45964.467850000001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45964.467850000001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45964.467850000001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45964.467850000001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45964.467850000001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45964.467850000001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45964.467850000001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45964.467850000001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45964.467850000001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45964.467850000001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45964.467850000001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45964.467850000001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45964.467850000001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45964.467850000001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45964.467850000001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45964.467850000001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45964.467850000001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45964.467850000001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45964.467850000001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45964.467850000001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45964.467850000001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45964.467850000001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45964.467850000001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45964.467850000001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45964.467850000001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45964.467850000001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45964.467850000001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45964.467850000001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45964.467850000001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45964.467850000001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45964.467850000001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45964.467850000001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45964.467850000001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45964.467850000001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45964.467850000001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45964.467850000001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45964.467850000001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45964.467850000001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45964.467850000001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45964.467850000001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45964.467850000001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45964.467850000001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45964.467850000001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45964.467850000001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45964.467850000001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45964.467850000001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45964.467850000001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45964.467850000001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45964.467850000001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45964.467850000001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45964.467850000001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45964.467850000001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45964.467850000001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45964.467850000001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45964.467850000001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45964.467850000001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45964.467850000001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45964.467850000001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45964.467850000001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45964.467850000001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45964.467850000001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45964.467850000001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45964.467850000001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45964.467850000001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45964.467850000001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45964.467850000001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45964.467850000001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45964.467850000001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45964.467850000001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45964.467850000001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45964.467850000001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45964.467850000001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45964.467850000001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45964.467850000001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45964.467850000001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45964.467850000001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45964.467850000001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45964.467850000001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45964.467850000001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45964.467850000001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45964.467850000001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45964.467850000001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45964.467850000001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45964.467850000001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45964.467850000001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45964.467850000001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45964.467850000001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45964.467850000001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45964.467850000001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45964.467850000001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45964.467850000001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45964.467850000001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45964.467850000001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45964.467850000001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45964.467850000001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45964.467850000001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45964.467850000001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45964.467850000001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45964.467850000001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45964.467850000001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45964.467850000001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45964.467850000001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45964.467850000001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45964.467850000001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45964.467850000001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45964.467850000001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45964.467850000001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45964.467850000001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45964.467850000001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45964.467850000001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45964.467850000001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45964.467850000001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45964.467850000001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45964.467850000001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45964.467850000001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45964.467850000001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45964.467850000001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45964.467850000001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45964.467850000001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45964.467850000001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45964.467850000001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45964.467850000001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45964.467850000001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45964.467850000001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45964.467850000001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45964.467850000001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45964.467850000001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45964.467850000001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45964.467850000001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45964.467850000001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45964.467850000001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45964.467850000001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45964.467850000001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45964.467850000001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45964.467850000001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45964.467850000001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45964.467850000001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45964.467850000001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45964.467850000001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45964.467850000001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45964.467850000001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45964.467850000001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45964.467850000001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45964.467850000001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45964.467850000001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45964.467850000001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45964.467850000001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45964.467850000001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45964.467850000001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45964.467850000001</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30770</v>
      </c>
      <c r="E2" s="102" t="s">
        <v>39021</v>
      </c>
      <c r="F2" s="174">
        <v>45964.139004629629</v>
      </c>
      <c r="G2" s="115">
        <f t="shared" ref="G2:G15" ca="1" si="0">IFERROR(NOW()-F2,"-")</f>
        <v>0.32884537037170958</v>
      </c>
      <c r="H2" s="171">
        <v>45964.083634259259</v>
      </c>
      <c r="I2" s="169" t="str">
        <f>IFERROR(VLOOKUP(D2,DB!A:F,6,0),"")</f>
        <v>SCECO</v>
      </c>
      <c r="J2" s="169" t="str">
        <f>IFERROR(VLOOKUP(D2,DB!A:G,7,0),"")</f>
        <v>Vandalized</v>
      </c>
      <c r="K2" s="172" t="s">
        <v>39137</v>
      </c>
      <c r="L2" s="173" t="str">
        <f>IFERROR(VLOOKUP(D2,DB!A:I,9,0),"")</f>
        <v>Latis</v>
      </c>
    </row>
    <row r="3" spans="1:16383" ht="31.5" customHeight="1">
      <c r="A3" s="168"/>
      <c r="B3" s="169" t="str">
        <f>IFERROR(VLOOKUP(D3,DB!A:K,11,0),"")</f>
        <v/>
      </c>
      <c r="C3" s="170"/>
      <c r="D3" s="169"/>
      <c r="E3" s="102"/>
      <c r="F3" s="171"/>
      <c r="G3" s="115">
        <f t="shared" ca="1" si="0"/>
        <v>45964.467850000001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45964.467850000001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45964.467850000001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45964.467850000001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45964.467850000001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45964.467850000001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45964.467850000001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45964.467850000001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45964.467850000001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45964.467850000001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45964.467850000001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45964.467850000001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45964.467850000001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45964.467850000001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45964.467850000001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45964.467850000001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45964.467850000001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45964.467850000001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45964.467850000001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45964.467850000001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45964.467850000001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45964.467850000001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45964.467850000001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45964.467850000001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45964.467850000001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45964.467850000001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45964.467850000001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45964.467850000001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45964.467850000001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45964.467850000001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45964.467850000001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45964.467850000001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45964.467850000001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